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SYBA B" sheetId="1" r:id="rId1"/>
    <sheet name="PERCENT" sheetId="2" state="hidden" r:id="rId2"/>
    <sheet name="OPT" sheetId="3" state="hidden" r:id="rId3"/>
    <sheet name="HIS" sheetId="4" state="hidden" r:id="rId4"/>
  </sheets>
  <calcPr calcId="125725"/>
</workbook>
</file>

<file path=xl/calcChain.xml><?xml version="1.0" encoding="utf-8"?>
<calcChain xmlns="http://schemas.openxmlformats.org/spreadsheetml/2006/main">
  <c r="Q79" i="2"/>
  <c r="P79"/>
  <c r="O79"/>
  <c r="N79"/>
  <c r="M78"/>
  <c r="L78"/>
  <c r="Q77"/>
  <c r="P77"/>
  <c r="O77"/>
  <c r="N77"/>
  <c r="Q76"/>
  <c r="P76"/>
  <c r="O76"/>
  <c r="N76"/>
  <c r="M75"/>
  <c r="L75"/>
  <c r="M74"/>
  <c r="L74"/>
  <c r="M73"/>
  <c r="L73"/>
  <c r="Q72"/>
  <c r="P72"/>
  <c r="O72"/>
  <c r="N72"/>
  <c r="M71"/>
  <c r="L71"/>
  <c r="Q70"/>
  <c r="P70"/>
  <c r="O70"/>
  <c r="N70"/>
  <c r="Q69"/>
  <c r="P69"/>
  <c r="O69"/>
  <c r="N69"/>
  <c r="Q68"/>
  <c r="P68"/>
  <c r="O68"/>
  <c r="N68"/>
  <c r="M67"/>
  <c r="L67"/>
  <c r="Q66"/>
  <c r="P66"/>
  <c r="O66"/>
  <c r="N66"/>
  <c r="Q65"/>
  <c r="P65"/>
  <c r="O65"/>
  <c r="N65"/>
  <c r="M64"/>
  <c r="L64"/>
  <c r="M63"/>
  <c r="L63"/>
  <c r="M62"/>
  <c r="L62"/>
  <c r="M61"/>
  <c r="L61"/>
  <c r="Q60"/>
  <c r="P60"/>
  <c r="O60"/>
  <c r="N60"/>
  <c r="M59"/>
  <c r="L59"/>
  <c r="M58"/>
  <c r="L58"/>
  <c r="M57"/>
  <c r="L57"/>
  <c r="Q56"/>
  <c r="P56"/>
  <c r="O56"/>
  <c r="N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Q45"/>
  <c r="P45"/>
  <c r="O45"/>
  <c r="N45"/>
  <c r="M44"/>
  <c r="L44"/>
  <c r="Q43"/>
  <c r="P43"/>
  <c r="O43"/>
  <c r="N43"/>
  <c r="M43"/>
  <c r="L43"/>
  <c r="M42"/>
  <c r="L42"/>
  <c r="Q41"/>
  <c r="P41"/>
  <c r="O41"/>
  <c r="N41"/>
  <c r="M40"/>
  <c r="L40"/>
  <c r="Q39"/>
  <c r="P39"/>
  <c r="O39"/>
  <c r="N39"/>
  <c r="M38"/>
  <c r="L38"/>
  <c r="M37"/>
  <c r="L37"/>
  <c r="M36"/>
  <c r="L36"/>
  <c r="M35"/>
  <c r="L35"/>
  <c r="Q34"/>
  <c r="P34"/>
  <c r="O34"/>
  <c r="N34"/>
  <c r="Q33"/>
  <c r="P33"/>
  <c r="O33"/>
  <c r="N33"/>
  <c r="Q32"/>
  <c r="P32"/>
  <c r="O32"/>
  <c r="N32"/>
  <c r="Q31"/>
  <c r="P31"/>
  <c r="O31"/>
  <c r="N31"/>
  <c r="M30"/>
  <c r="L30"/>
  <c r="Q29"/>
  <c r="P29"/>
  <c r="O29"/>
  <c r="N29"/>
  <c r="Q28"/>
  <c r="P28"/>
  <c r="O28"/>
  <c r="N28"/>
  <c r="Q27"/>
  <c r="P27"/>
  <c r="O27"/>
  <c r="N27"/>
  <c r="M26"/>
  <c r="L26"/>
  <c r="M25"/>
  <c r="L25"/>
  <c r="M24"/>
  <c r="L24"/>
  <c r="M23"/>
  <c r="L23"/>
  <c r="Q22"/>
  <c r="P22"/>
  <c r="O22"/>
  <c r="N22"/>
  <c r="Q21"/>
  <c r="P21"/>
  <c r="O21"/>
  <c r="N21"/>
  <c r="M20"/>
  <c r="L20"/>
  <c r="M19"/>
  <c r="L19"/>
  <c r="Q18"/>
  <c r="P18"/>
  <c r="O18"/>
  <c r="N18"/>
  <c r="M17"/>
  <c r="L17"/>
  <c r="M16"/>
  <c r="L16"/>
  <c r="Q15"/>
  <c r="P15"/>
  <c r="O15"/>
  <c r="N15"/>
  <c r="Q14"/>
  <c r="P14"/>
  <c r="O14"/>
  <c r="N14"/>
  <c r="M13"/>
  <c r="L13"/>
  <c r="M12"/>
  <c r="L12"/>
  <c r="M11"/>
  <c r="L11"/>
  <c r="M10"/>
  <c r="L10"/>
  <c r="Q9"/>
  <c r="P9"/>
  <c r="O9"/>
  <c r="N9"/>
  <c r="Q8"/>
  <c r="P8"/>
  <c r="O8"/>
  <c r="N8"/>
  <c r="M7"/>
  <c r="L7"/>
  <c r="O4"/>
  <c r="O5" s="1"/>
  <c r="Q5" s="1"/>
  <c r="A1"/>
  <c r="N79" i="1"/>
  <c r="M79"/>
  <c r="L79"/>
  <c r="K79"/>
  <c r="J79"/>
  <c r="N78"/>
  <c r="M78"/>
  <c r="L78"/>
  <c r="K78"/>
  <c r="J78"/>
  <c r="O77"/>
  <c r="N77"/>
  <c r="M77"/>
  <c r="L77"/>
  <c r="K77"/>
  <c r="J77"/>
  <c r="O76"/>
  <c r="N76"/>
  <c r="M76"/>
  <c r="L76"/>
  <c r="K76"/>
  <c r="J76"/>
  <c r="N75"/>
  <c r="M75"/>
  <c r="L75"/>
  <c r="K75"/>
  <c r="J75"/>
  <c r="N74"/>
  <c r="M74"/>
  <c r="L74"/>
  <c r="K74"/>
  <c r="J74"/>
  <c r="N73"/>
  <c r="M73"/>
  <c r="L73"/>
  <c r="K73"/>
  <c r="J73"/>
  <c r="O72"/>
  <c r="N72"/>
  <c r="M72"/>
  <c r="L72"/>
  <c r="K72"/>
  <c r="J72"/>
  <c r="N71"/>
  <c r="M71"/>
  <c r="L71"/>
  <c r="K71"/>
  <c r="J71"/>
  <c r="O70"/>
  <c r="N70"/>
  <c r="M70"/>
  <c r="L70"/>
  <c r="K70"/>
  <c r="J70"/>
  <c r="O69"/>
  <c r="N69"/>
  <c r="M69"/>
  <c r="L69"/>
  <c r="K69"/>
  <c r="J69"/>
  <c r="O68"/>
  <c r="N68"/>
  <c r="M68"/>
  <c r="L68"/>
  <c r="K68"/>
  <c r="J68"/>
  <c r="N67"/>
  <c r="M67"/>
  <c r="L67"/>
  <c r="K67"/>
  <c r="J67"/>
  <c r="O66"/>
  <c r="N66"/>
  <c r="M66"/>
  <c r="L66"/>
  <c r="K66"/>
  <c r="J66"/>
  <c r="O65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O60"/>
  <c r="N60"/>
  <c r="M60"/>
  <c r="L60"/>
  <c r="K60"/>
  <c r="J60"/>
  <c r="N59"/>
  <c r="M59"/>
  <c r="L59"/>
  <c r="K59"/>
  <c r="J59"/>
  <c r="N58"/>
  <c r="M58"/>
  <c r="L58"/>
  <c r="K58"/>
  <c r="J58"/>
  <c r="N57"/>
  <c r="M57"/>
  <c r="L57"/>
  <c r="K57"/>
  <c r="J57"/>
  <c r="O56"/>
  <c r="N56"/>
  <c r="M56"/>
  <c r="L56"/>
  <c r="K56"/>
  <c r="J56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50"/>
  <c r="M50"/>
  <c r="L50"/>
  <c r="K50"/>
  <c r="J50"/>
  <c r="N49"/>
  <c r="M49"/>
  <c r="L49"/>
  <c r="K49"/>
  <c r="J49"/>
  <c r="N48"/>
  <c r="M48"/>
  <c r="L48"/>
  <c r="K48"/>
  <c r="J48"/>
  <c r="N47"/>
  <c r="M47"/>
  <c r="L47"/>
  <c r="K47"/>
  <c r="J47"/>
  <c r="N46"/>
  <c r="M46"/>
  <c r="L46"/>
  <c r="K46"/>
  <c r="J46"/>
  <c r="O45"/>
  <c r="N45"/>
  <c r="M45"/>
  <c r="L45"/>
  <c r="K45"/>
  <c r="J45"/>
  <c r="N44"/>
  <c r="M44"/>
  <c r="L44"/>
  <c r="K44"/>
  <c r="J44"/>
  <c r="O43"/>
  <c r="N43"/>
  <c r="M43"/>
  <c r="L43"/>
  <c r="K43"/>
  <c r="J43"/>
  <c r="N42"/>
  <c r="M42"/>
  <c r="L42"/>
  <c r="K42"/>
  <c r="J42"/>
  <c r="O41"/>
  <c r="N41"/>
  <c r="M41"/>
  <c r="L41"/>
  <c r="K41"/>
  <c r="J41"/>
  <c r="N40"/>
  <c r="M40"/>
  <c r="L40"/>
  <c r="K40"/>
  <c r="J40"/>
  <c r="O39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O34"/>
  <c r="N34"/>
  <c r="M34"/>
  <c r="L34"/>
  <c r="K34"/>
  <c r="J34"/>
  <c r="O33"/>
  <c r="N33"/>
  <c r="M33"/>
  <c r="L33"/>
  <c r="K33"/>
  <c r="J33"/>
  <c r="O32"/>
  <c r="N32"/>
  <c r="M32"/>
  <c r="L32"/>
  <c r="K32"/>
  <c r="J32"/>
  <c r="O31"/>
  <c r="N31"/>
  <c r="M31"/>
  <c r="L31"/>
  <c r="K31"/>
  <c r="J31"/>
  <c r="N30"/>
  <c r="M30"/>
  <c r="L30"/>
  <c r="K30"/>
  <c r="J30"/>
  <c r="O29"/>
  <c r="N29"/>
  <c r="M29"/>
  <c r="L29"/>
  <c r="K29"/>
  <c r="J29"/>
  <c r="O28"/>
  <c r="N28"/>
  <c r="M28"/>
  <c r="L28"/>
  <c r="K28"/>
  <c r="J28"/>
  <c r="O27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O22"/>
  <c r="N22"/>
  <c r="M22"/>
  <c r="L22"/>
  <c r="K22"/>
  <c r="J22"/>
  <c r="O21"/>
  <c r="N21"/>
  <c r="M21"/>
  <c r="L21"/>
  <c r="K21"/>
  <c r="J21"/>
  <c r="N20"/>
  <c r="M20"/>
  <c r="L20"/>
  <c r="K20"/>
  <c r="J20"/>
  <c r="N19"/>
  <c r="M19"/>
  <c r="L19"/>
  <c r="K19"/>
  <c r="J19"/>
  <c r="O18"/>
  <c r="N18"/>
  <c r="M18"/>
  <c r="L18"/>
  <c r="K18"/>
  <c r="J18"/>
  <c r="N17"/>
  <c r="M17"/>
  <c r="L17"/>
  <c r="K17"/>
  <c r="J17"/>
  <c r="N16"/>
  <c r="M16"/>
  <c r="L16"/>
  <c r="K16"/>
  <c r="J16"/>
  <c r="O15"/>
  <c r="N15"/>
  <c r="M15"/>
  <c r="L15"/>
  <c r="K15"/>
  <c r="J15"/>
  <c r="O14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O9"/>
  <c r="N9"/>
  <c r="M9"/>
  <c r="L9"/>
  <c r="K9"/>
  <c r="J9"/>
  <c r="O8"/>
  <c r="N8"/>
  <c r="M8"/>
  <c r="L8"/>
  <c r="M7"/>
  <c r="K7"/>
  <c r="J7"/>
  <c r="M4"/>
  <c r="M5" s="1"/>
  <c r="O5" s="1"/>
  <c r="A1"/>
  <c r="A1" i="4"/>
  <c r="F7" i="3"/>
  <c r="B7"/>
  <c r="F4"/>
  <c r="B4"/>
  <c r="D1" i="4"/>
  <c r="I7" i="3"/>
  <c r="D7"/>
  <c r="I4"/>
  <c r="D4"/>
  <c r="J4" i="2"/>
  <c r="H4"/>
  <c r="F4"/>
  <c r="D4"/>
  <c r="H7" i="1"/>
  <c r="F7"/>
  <c r="D7"/>
  <c r="I4"/>
  <c r="G4"/>
  <c r="E4"/>
  <c r="K4" i="2"/>
  <c r="I4"/>
  <c r="E4"/>
  <c r="I7" i="1"/>
  <c r="G7"/>
  <c r="E7"/>
  <c r="H4"/>
  <c r="F4"/>
  <c r="D4"/>
  <c r="O7" i="2" l="1"/>
  <c r="O10"/>
  <c r="O12"/>
  <c r="O16"/>
  <c r="O19"/>
  <c r="O23"/>
  <c r="O25"/>
  <c r="O30"/>
  <c r="O11"/>
  <c r="O13"/>
  <c r="O17"/>
  <c r="O20"/>
  <c r="O24"/>
  <c r="O26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3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5" i="1"/>
  <c r="F79" i="2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3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F5" i="1"/>
  <c r="J79" i="2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2"/>
  <c r="J33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H5" i="1"/>
  <c r="E7" i="2"/>
  <c r="I7"/>
  <c r="K7"/>
  <c r="E5"/>
  <c r="G4"/>
  <c r="I5"/>
  <c r="K5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" i="1"/>
  <c r="I79" i="2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G5" i="1"/>
  <c r="K79" i="2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I5" i="1"/>
  <c r="D7" i="2"/>
  <c r="F7"/>
  <c r="H7"/>
  <c r="J7"/>
  <c r="D5"/>
  <c r="F5"/>
  <c r="H5"/>
  <c r="J5"/>
  <c r="K4" i="1"/>
  <c r="K5" s="1"/>
  <c r="M4" i="2"/>
  <c r="M5" s="1"/>
  <c r="P4"/>
  <c r="N4" i="1"/>
  <c r="K8"/>
  <c r="M8" i="2" s="1"/>
  <c r="N7" i="1"/>
  <c r="P7" i="2" s="1"/>
  <c r="L4"/>
  <c r="L5" s="1"/>
  <c r="J4" i="1"/>
  <c r="J5" s="1"/>
  <c r="N4" i="2"/>
  <c r="N5" s="1"/>
  <c r="L4" i="1"/>
  <c r="L5" s="1"/>
  <c r="J8"/>
  <c r="L7"/>
  <c r="N7" i="2" s="1"/>
  <c r="G9"/>
  <c r="P10"/>
  <c r="P11"/>
  <c r="P12"/>
  <c r="P13"/>
  <c r="M15"/>
  <c r="P16"/>
  <c r="P17"/>
  <c r="M21"/>
  <c r="L22"/>
  <c r="G23"/>
  <c r="G24"/>
  <c r="G25"/>
  <c r="G26"/>
  <c r="G27"/>
  <c r="M27"/>
  <c r="L28"/>
  <c r="G29"/>
  <c r="M29"/>
  <c r="N30"/>
  <c r="P30"/>
  <c r="L31"/>
  <c r="L33"/>
  <c r="M9"/>
  <c r="N10"/>
  <c r="N11"/>
  <c r="N12"/>
  <c r="N13"/>
  <c r="L14"/>
  <c r="G15"/>
  <c r="N16"/>
  <c r="N17"/>
  <c r="L18"/>
  <c r="G19"/>
  <c r="G20"/>
  <c r="G21"/>
  <c r="G8"/>
  <c r="L9"/>
  <c r="G10"/>
  <c r="G11"/>
  <c r="G12"/>
  <c r="G13"/>
  <c r="G14"/>
  <c r="M14"/>
  <c r="L15"/>
  <c r="G16"/>
  <c r="G17"/>
  <c r="G18"/>
  <c r="M18"/>
  <c r="N19"/>
  <c r="P19"/>
  <c r="N20"/>
  <c r="P20"/>
  <c r="L21"/>
  <c r="G22"/>
  <c r="M22"/>
  <c r="N23"/>
  <c r="P23"/>
  <c r="N24"/>
  <c r="P24"/>
  <c r="N25"/>
  <c r="P25"/>
  <c r="N26"/>
  <c r="P26"/>
  <c r="L27"/>
  <c r="G28"/>
  <c r="M28"/>
  <c r="L29"/>
  <c r="G30"/>
  <c r="G31"/>
  <c r="M31"/>
  <c r="L32"/>
  <c r="O7" i="1"/>
  <c r="O11"/>
  <c r="O13"/>
  <c r="O17"/>
  <c r="O19"/>
  <c r="O23"/>
  <c r="O25"/>
  <c r="G33" i="2"/>
  <c r="M33"/>
  <c r="L34"/>
  <c r="G35"/>
  <c r="O35"/>
  <c r="O35" i="1"/>
  <c r="N36" i="2"/>
  <c r="P36"/>
  <c r="G37"/>
  <c r="O37"/>
  <c r="O37" i="1"/>
  <c r="N38" i="2"/>
  <c r="P38"/>
  <c r="G39"/>
  <c r="M39"/>
  <c r="N40"/>
  <c r="P40"/>
  <c r="G41"/>
  <c r="M41"/>
  <c r="N42"/>
  <c r="P42"/>
  <c r="G43"/>
  <c r="N44"/>
  <c r="P44"/>
  <c r="G45"/>
  <c r="M45"/>
  <c r="N46"/>
  <c r="P46"/>
  <c r="G47"/>
  <c r="O47"/>
  <c r="O47" i="1"/>
  <c r="N48" i="2"/>
  <c r="P48"/>
  <c r="G49"/>
  <c r="O49"/>
  <c r="O49" i="1"/>
  <c r="N50" i="2"/>
  <c r="P50"/>
  <c r="G51"/>
  <c r="O51"/>
  <c r="O51" i="1"/>
  <c r="N52" i="2"/>
  <c r="P52"/>
  <c r="G53"/>
  <c r="O53"/>
  <c r="O53" i="1"/>
  <c r="N54" i="2"/>
  <c r="P54"/>
  <c r="G55"/>
  <c r="O55"/>
  <c r="O55" i="1"/>
  <c r="L56" i="2"/>
  <c r="G57"/>
  <c r="O57"/>
  <c r="O57" i="1"/>
  <c r="N58" i="2"/>
  <c r="P58"/>
  <c r="G59"/>
  <c r="O59"/>
  <c r="O59" i="1"/>
  <c r="L60" i="2"/>
  <c r="G61"/>
  <c r="O61"/>
  <c r="O61" i="1"/>
  <c r="N62" i="2"/>
  <c r="P62"/>
  <c r="G63"/>
  <c r="O63"/>
  <c r="O63" i="1"/>
  <c r="N64" i="2"/>
  <c r="P64"/>
  <c r="G65"/>
  <c r="M65"/>
  <c r="L66"/>
  <c r="G67"/>
  <c r="O67"/>
  <c r="O67" i="1"/>
  <c r="L68" i="2"/>
  <c r="G69"/>
  <c r="M69"/>
  <c r="L70"/>
  <c r="G71"/>
  <c r="O71"/>
  <c r="O71" i="1"/>
  <c r="L72" i="2"/>
  <c r="G73"/>
  <c r="O73"/>
  <c r="O73" i="1"/>
  <c r="N74" i="2"/>
  <c r="P74"/>
  <c r="G75"/>
  <c r="O75"/>
  <c r="O75" i="1"/>
  <c r="L76" i="2"/>
  <c r="G77"/>
  <c r="M77"/>
  <c r="N78"/>
  <c r="P78"/>
  <c r="G79"/>
  <c r="M79"/>
  <c r="Q4"/>
  <c r="O4" i="1"/>
  <c r="O10"/>
  <c r="O12"/>
  <c r="Q12" i="2" s="1"/>
  <c r="O16" i="1"/>
  <c r="O20"/>
  <c r="Q20" i="2" s="1"/>
  <c r="O24" i="1"/>
  <c r="O26"/>
  <c r="Q26" i="2" s="1"/>
  <c r="O30" i="1"/>
  <c r="G32" i="2"/>
  <c r="M32"/>
  <c r="G34"/>
  <c r="M34"/>
  <c r="N35"/>
  <c r="P35"/>
  <c r="G36"/>
  <c r="O36"/>
  <c r="O36" i="1"/>
  <c r="Q36" i="2" s="1"/>
  <c r="N37"/>
  <c r="P37"/>
  <c r="G38"/>
  <c r="O38"/>
  <c r="O38" i="1"/>
  <c r="L39" i="2"/>
  <c r="G40"/>
  <c r="O40"/>
  <c r="O40" i="1"/>
  <c r="L41" i="2"/>
  <c r="G42"/>
  <c r="O42"/>
  <c r="O42" i="1"/>
  <c r="G44" i="2"/>
  <c r="O44"/>
  <c r="O44" i="1"/>
  <c r="Q44" i="2" s="1"/>
  <c r="L45"/>
  <c r="G46"/>
  <c r="O46"/>
  <c r="O46" i="1"/>
  <c r="Q46" i="2" s="1"/>
  <c r="N47"/>
  <c r="P47"/>
  <c r="G48"/>
  <c r="O48"/>
  <c r="O48" i="1"/>
  <c r="N49" i="2"/>
  <c r="P49"/>
  <c r="G50"/>
  <c r="O50"/>
  <c r="O50" i="1"/>
  <c r="Q50" i="2" s="1"/>
  <c r="N51"/>
  <c r="P51"/>
  <c r="G52"/>
  <c r="O52"/>
  <c r="O52" i="1"/>
  <c r="Q52" i="2" s="1"/>
  <c r="N53"/>
  <c r="P53"/>
  <c r="G54"/>
  <c r="O54"/>
  <c r="O54" i="1"/>
  <c r="Q54" i="2" s="1"/>
  <c r="N55"/>
  <c r="P55"/>
  <c r="G56"/>
  <c r="M56"/>
  <c r="N57"/>
  <c r="P57"/>
  <c r="G58"/>
  <c r="O58"/>
  <c r="O58" i="1"/>
  <c r="Q58" i="2" s="1"/>
  <c r="N59"/>
  <c r="P59"/>
  <c r="G60"/>
  <c r="M60"/>
  <c r="N61"/>
  <c r="P61"/>
  <c r="G62"/>
  <c r="O62"/>
  <c r="O62" i="1"/>
  <c r="Q62" i="2" s="1"/>
  <c r="N63"/>
  <c r="P63"/>
  <c r="G64"/>
  <c r="O64"/>
  <c r="O64" i="1"/>
  <c r="Q64" i="2" s="1"/>
  <c r="L65"/>
  <c r="G66"/>
  <c r="M66"/>
  <c r="N67"/>
  <c r="P67"/>
  <c r="G68"/>
  <c r="M68"/>
  <c r="L69"/>
  <c r="G70"/>
  <c r="M70"/>
  <c r="N71"/>
  <c r="P71"/>
  <c r="G72"/>
  <c r="M72"/>
  <c r="N73"/>
  <c r="P73"/>
  <c r="G74"/>
  <c r="O74"/>
  <c r="O74" i="1"/>
  <c r="Q74" i="2" s="1"/>
  <c r="N75"/>
  <c r="P75"/>
  <c r="G76"/>
  <c r="M76"/>
  <c r="L77"/>
  <c r="G78"/>
  <c r="O78"/>
  <c r="O78" i="1"/>
  <c r="Q78" i="2" s="1"/>
  <c r="L79"/>
  <c r="Q48" l="1"/>
  <c r="Q42"/>
  <c r="Q40"/>
  <c r="Q38"/>
  <c r="Q30"/>
  <c r="Q24"/>
  <c r="Q16"/>
  <c r="Q10"/>
  <c r="Q75"/>
  <c r="Q67"/>
  <c r="Q73"/>
  <c r="Q71"/>
  <c r="Q61"/>
  <c r="Q59"/>
  <c r="Q53"/>
  <c r="Q49"/>
  <c r="Q35"/>
  <c r="Q25"/>
  <c r="Q19"/>
  <c r="Q13"/>
  <c r="Q7"/>
  <c r="L8"/>
  <c r="G5"/>
  <c r="Q63"/>
  <c r="Q57"/>
  <c r="Q55"/>
  <c r="Q51"/>
  <c r="Q47"/>
  <c r="Q37"/>
  <c r="Q23"/>
  <c r="Q17"/>
  <c r="Q11"/>
  <c r="G7"/>
</calcChain>
</file>

<file path=xl/sharedStrings.xml><?xml version="1.0" encoding="utf-8"?>
<sst xmlns="http://schemas.openxmlformats.org/spreadsheetml/2006/main" count="372" uniqueCount="109">
  <si>
    <t>ECO2</t>
  </si>
  <si>
    <t>ECO3</t>
  </si>
  <si>
    <t>HIS2</t>
  </si>
  <si>
    <t>HIS3</t>
  </si>
  <si>
    <t>GT</t>
  </si>
  <si>
    <t>KM</t>
  </si>
  <si>
    <t>JC</t>
  </si>
  <si>
    <t>EP</t>
  </si>
  <si>
    <t>ROLL NO.</t>
  </si>
  <si>
    <t>SYBA B</t>
  </si>
  <si>
    <t>SUBJECT</t>
  </si>
  <si>
    <t>SOC2</t>
  </si>
  <si>
    <t>SOC3</t>
  </si>
  <si>
    <t>SOC3TOTAL</t>
  </si>
  <si>
    <t>PSY2</t>
  </si>
  <si>
    <t>PSY3</t>
  </si>
  <si>
    <t>FC2</t>
  </si>
  <si>
    <t>ADVT</t>
  </si>
  <si>
    <t>HIS3 TOTAL</t>
  </si>
  <si>
    <t>PROFESSOR</t>
  </si>
  <si>
    <t>SG</t>
  </si>
  <si>
    <t>VS</t>
  </si>
  <si>
    <t>HQ</t>
  </si>
  <si>
    <t>SM</t>
  </si>
  <si>
    <t>SD</t>
  </si>
  <si>
    <t>MR</t>
  </si>
  <si>
    <t>HB</t>
  </si>
  <si>
    <t>NO. OF LECTURES TAKEN</t>
  </si>
  <si>
    <t>PERMITTED ABSENCE</t>
  </si>
  <si>
    <t>ROLL NO</t>
  </si>
  <si>
    <t>NAME OF THE STUDENT</t>
  </si>
  <si>
    <t>NO. OF LECTURES ABSENT</t>
  </si>
  <si>
    <t>PERCENTAGE OF LECTURES ABSENT</t>
  </si>
  <si>
    <t>ANDRADE WAYNE JOANITA</t>
  </si>
  <si>
    <t>HISTORY</t>
  </si>
  <si>
    <t>ARANHA JOEL CHRIS CLIFTON</t>
  </si>
  <si>
    <t>ECONOMICS</t>
  </si>
  <si>
    <t>BAGADE ADITI SANJAY</t>
  </si>
  <si>
    <t>BARROW SIMIRAND ALEX</t>
  </si>
  <si>
    <t>BORGES THEOLA STEPHEN</t>
  </si>
  <si>
    <t>BUHRIL JOEL N</t>
  </si>
  <si>
    <t>C N RAHUL</t>
  </si>
  <si>
    <t>CARDOZ SHARON ALEX</t>
  </si>
  <si>
    <t>CARVALHO SHANIA RONEY</t>
  </si>
  <si>
    <t>COLACO LEANNE ALISON NEVILLE</t>
  </si>
  <si>
    <t>DAS ADITEYA KUMAR</t>
  </si>
  <si>
    <t>DMELLO GLORIYA GEORGE</t>
  </si>
  <si>
    <t>DMELLO SHAUNELLE ANTHONY</t>
  </si>
  <si>
    <t>DMELLO SHILTON STEVAN</t>
  </si>
  <si>
    <t>DSILVA ANDREA HAYDEN</t>
  </si>
  <si>
    <t>DSILVA DENVIRA VALERIE</t>
  </si>
  <si>
    <t>DSILVA NISHA MURUGAN</t>
  </si>
  <si>
    <t>DSILVA ROSHAN MURUGAN</t>
  </si>
  <si>
    <t>DSOUZA ANCILLA JOEL</t>
  </si>
  <si>
    <t>D'SOUZA CYNANDA MARCINA</t>
  </si>
  <si>
    <t>DSOUZA GRISELDA CLARENCE</t>
  </si>
  <si>
    <t>DSOUZA LIZVEENA GILBERT</t>
  </si>
  <si>
    <t>DSOUZA MARIAN AUSTIN</t>
  </si>
  <si>
    <t>DSOUZA ROUSHEL GENE</t>
  </si>
  <si>
    <t>DSOUZA SHERWIN ISSAC MARIO</t>
  </si>
  <si>
    <t>DSOUZA VICTOR ROBERT</t>
  </si>
  <si>
    <t>FERNANDES ALECIASTEPHEN</t>
  </si>
  <si>
    <t>FERNANDES GENIS AGNELO</t>
  </si>
  <si>
    <t>FERNANDES JULIA JOYCE</t>
  </si>
  <si>
    <t>FERNANDES MIRELL LUCIAN FRANCIS</t>
  </si>
  <si>
    <t>FERNANDES VENISHA DIAGO</t>
  </si>
  <si>
    <t>FERREIRA CHELSEA MARIAH</t>
  </si>
  <si>
    <t>GAONKAR SUCHITA SITARAM</t>
  </si>
  <si>
    <t>GODINHO ZUBIENKA DOMINIC</t>
  </si>
  <si>
    <t>GRACIAS CECELIA ASLIN</t>
  </si>
  <si>
    <t>HETRAJ NATASHA PHILIP</t>
  </si>
  <si>
    <t>CANCELLED</t>
  </si>
  <si>
    <t>CANC</t>
  </si>
  <si>
    <t>JACINTO CANDICE JUDE</t>
  </si>
  <si>
    <t>KODIYAN MARIYAJES OUSEPH</t>
  </si>
  <si>
    <t>MALIKKAL SELISTA SEBASTIAN</t>
  </si>
  <si>
    <t>MASCARENHAS ASHLYN</t>
  </si>
  <si>
    <t>MATHIAS MELISSA RUDOLPH</t>
  </si>
  <si>
    <t>MEERALAKSHMI HARISHKUMAR</t>
  </si>
  <si>
    <t>MISQUITTA DESIREE VERONICA</t>
  </si>
  <si>
    <t>MISQUITTA SEMANTA SOBERS</t>
  </si>
  <si>
    <t>MISTRY POOJA BHUPENDRA</t>
  </si>
  <si>
    <t>NADAR JESLIN JOHNSON</t>
  </si>
  <si>
    <t>NAKHWA TEJASVEE RAJESH</t>
  </si>
  <si>
    <t>PEREIRA IAN GLADWIN</t>
  </si>
  <si>
    <t>PODUVAL ADITI VINAYAN</t>
  </si>
  <si>
    <t>SURVE PRIYANKA DEEPAK</t>
  </si>
  <si>
    <t>REBELLO SANCIA CONSTANCIO</t>
  </si>
  <si>
    <t>RODRIGUES MATILDA SHABI</t>
  </si>
  <si>
    <t>RODRIGUES MELISTA MICHAEL</t>
  </si>
  <si>
    <t>SAWANT AKSHAY LAXMAN</t>
  </si>
  <si>
    <t>SHINDE JANVI SANDEEP</t>
  </si>
  <si>
    <t>SOPARKAR SANIKA SANJAY</t>
  </si>
  <si>
    <t>SUTARI ROCHELLE OSCAR</t>
  </si>
  <si>
    <t>SWAMY ANUSHKA ROCHELLE MELVYN</t>
  </si>
  <si>
    <t>THAKKAR KRUPA DEEPAK</t>
  </si>
  <si>
    <t>THOMAS RYAN DAMIAN</t>
  </si>
  <si>
    <t>TRISHA RAJ IRANI</t>
  </si>
  <si>
    <t>VAZ MICHELLE TREVOR</t>
  </si>
  <si>
    <t>VAZ SUZANNE RUPERT</t>
  </si>
  <si>
    <t>WESTON RALPH MEHDI</t>
  </si>
  <si>
    <t>YADAV SAYALI SANJAY</t>
  </si>
  <si>
    <t>DSOUZA DARREN SHANE LUIS</t>
  </si>
  <si>
    <t>FERNANDES ANUSHKA JUDE AUGUSTINE</t>
  </si>
  <si>
    <t>MENDES ZISKA ANSELM</t>
  </si>
  <si>
    <t>ZANE SERLE BARBOZA</t>
  </si>
  <si>
    <t>FERNANDES BRENDON MICHAEL</t>
  </si>
  <si>
    <t>DCUNHA IAN FRANCIS FREDRICK</t>
  </si>
  <si>
    <t>PATEL NIHAL ANIL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</si>
</sst>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0"/>
      <name val="Arial"/>
    </font>
    <font>
      <sz val="12"/>
      <color rgb="FFFFFF00"/>
      <name val="Arial"/>
    </font>
    <font>
      <sz val="11"/>
      <color rgb="FF000000"/>
      <name val="Calibri"/>
    </font>
    <font>
      <sz val="14"/>
      <color rgb="FF000000"/>
      <name val="Arial"/>
    </font>
    <font>
      <b/>
      <sz val="18"/>
      <color rgb="FF000000"/>
      <name val="Black Ops One"/>
    </font>
    <font>
      <b/>
      <sz val="14"/>
      <name val="Arial"/>
    </font>
    <font>
      <sz val="14"/>
      <name val="Arial"/>
    </font>
    <font>
      <sz val="10"/>
      <color rgb="FFFFFF00"/>
      <name val="Arial"/>
    </font>
    <font>
      <sz val="14"/>
      <color rgb="FFFFFF00"/>
      <name val="Arial"/>
    </font>
    <font>
      <sz val="11"/>
      <color rgb="FFFFFF00"/>
      <name val="Arial"/>
    </font>
    <font>
      <sz val="14"/>
      <color rgb="FF000000"/>
      <name val="Calibri"/>
    </font>
    <font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 applyAlignment="1">
      <alignment horizontal="center" textRotation="45"/>
    </xf>
    <xf numFmtId="0" fontId="1" fillId="2" borderId="1" xfId="0" applyFont="1" applyFill="1" applyBorder="1" applyAlignment="1">
      <alignment horizontal="center" textRotation="45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/>
    <xf numFmtId="0" fontId="2" fillId="4" borderId="5" xfId="0" applyFont="1" applyFill="1" applyBorder="1" applyAlignment="1"/>
    <xf numFmtId="0" fontId="2" fillId="5" borderId="5" xfId="0" applyFont="1" applyFill="1" applyBorder="1" applyAlignment="1"/>
    <xf numFmtId="0" fontId="4" fillId="6" borderId="6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5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7" borderId="0" xfId="0" applyFont="1" applyFill="1" applyAlignme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0" fontId="1" fillId="5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9" fontId="6" fillId="7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textRotation="60"/>
    </xf>
    <xf numFmtId="0" fontId="3" fillId="0" borderId="2" xfId="0" applyFont="1" applyBorder="1"/>
    <xf numFmtId="0" fontId="3" fillId="0" borderId="6" xfId="0" applyFont="1" applyBorder="1"/>
    <xf numFmtId="0" fontId="11" fillId="6" borderId="9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5" xfId="0" applyFont="1" applyBorder="1"/>
    <xf numFmtId="0" fontId="7" fillId="8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3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3"/>
  <sheetViews>
    <sheetView tabSelected="1" workbookViewId="0">
      <pane ySplit="6" topLeftCell="A7" activePane="bottomLeft" state="frozen"/>
      <selection pane="bottomLeft" activeCell="P6" sqref="P6"/>
    </sheetView>
  </sheetViews>
  <sheetFormatPr defaultColWidth="14.44140625" defaultRowHeight="15.75" customHeight="1"/>
  <cols>
    <col min="1" max="1" width="10.109375" customWidth="1"/>
    <col min="2" max="2" width="37.33203125" customWidth="1"/>
    <col min="3" max="3" width="10.5546875" customWidth="1"/>
    <col min="4" max="15" width="11.5546875" customWidth="1"/>
  </cols>
  <sheetData>
    <row r="1" spans="1:15" ht="22.8">
      <c r="A1" s="49" t="str">
        <f ca="1">CONCATENATE("Attendance Upto ",TEXT(DATE(2017,MONTH(NOW())-1,1),"mmmm")," 2018")</f>
        <v>Attendance Upto January 2018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73.8">
      <c r="A2" s="43" t="s">
        <v>9</v>
      </c>
      <c r="B2" s="18" t="s">
        <v>10</v>
      </c>
      <c r="C2" s="19"/>
      <c r="D2" s="2" t="s">
        <v>11</v>
      </c>
      <c r="E2" s="2" t="s">
        <v>12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3</v>
      </c>
      <c r="O2" s="1" t="s">
        <v>18</v>
      </c>
    </row>
    <row r="3" spans="1:15" ht="17.399999999999999">
      <c r="A3" s="44"/>
      <c r="B3" s="20" t="s">
        <v>19</v>
      </c>
      <c r="C3" s="21"/>
      <c r="D3" s="4" t="s">
        <v>20</v>
      </c>
      <c r="E3" s="4" t="s">
        <v>21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4" t="s">
        <v>6</v>
      </c>
      <c r="N3" s="4" t="s">
        <v>7</v>
      </c>
      <c r="O3" s="4"/>
    </row>
    <row r="4" spans="1:15" ht="17.399999999999999">
      <c r="A4" s="44"/>
      <c r="B4" s="22" t="s">
        <v>27</v>
      </c>
      <c r="C4" s="23"/>
      <c r="D4" s="24" t="str">
        <f ca="1">IFERROR(__xludf.DUMMYFUNCTION("ImportRange(""1-KQbOq_OF8Zvv9s2IwqWuiu36wvu1yoGRpMtGz0uFzc"",""SEM2!E4"")"),"14")</f>
        <v>14</v>
      </c>
      <c r="E4" s="25" t="str">
        <f ca="1">IFERROR(__xludf.DUMMYFUNCTION("ImportRange(""1vFV8Qd6n0MrPHYBeVp1Y_eB_kbiC7J9TT1whrvu4Vkc"",""sem2!k4"")"),"15")</f>
        <v>15</v>
      </c>
      <c r="F4" s="24" t="str">
        <f ca="1">IFERROR(__xludf.DUMMYFUNCTION("ImportRange(""1eDh0bZprejd8Sk-g0arGWs1CguB5h65CsNZb4ifRJyc"",""SEM2!K4"")"),"14")</f>
        <v>14</v>
      </c>
      <c r="G4" s="24" t="str">
        <f ca="1">IFERROR(__xludf.DUMMYFUNCTION("ImportRange(""1JW2fJwhqZP_1pbqYI5mm09mS5LIzumbBcPgK5ZC0bcU"",""SEM2!k4"")"),"7")</f>
        <v>7</v>
      </c>
      <c r="H4" s="24" t="str">
        <f ca="1">IFERROR(__xludf.DUMMYFUNCTION("ImportRange(""1cuHU18bgg3BYG1w3xCJzxwXR4awLsrxl306BRvyNzss"",""SEM2!K4"")"),"15")</f>
        <v>15</v>
      </c>
      <c r="I4" s="25" t="str">
        <f ca="1">IFERROR(__xludf.DUMMYFUNCTION("ImportRange(""1EbKYrq1AajoMI961b4LHs2p6SoDlHL2HBDJ0zl8ELMk"",""SEM2!N4"")"),"22")</f>
        <v>22</v>
      </c>
      <c r="J4" s="25" t="str">
        <f ca="1">OPT!B4</f>
        <v>11</v>
      </c>
      <c r="K4" s="25" t="str">
        <f ca="1">OPT!D4</f>
        <v>16</v>
      </c>
      <c r="L4" s="25" t="str">
        <f ca="1">OPT!F4</f>
        <v>6</v>
      </c>
      <c r="M4" s="25">
        <f>OPT!G4</f>
        <v>3</v>
      </c>
      <c r="N4" s="25" t="str">
        <f ca="1">OPT!I4</f>
        <v>0</v>
      </c>
      <c r="O4" s="25">
        <f t="shared" ref="O4:O5" ca="1" si="0">M4+N4</f>
        <v>3</v>
      </c>
    </row>
    <row r="5" spans="1:15" ht="17.399999999999999">
      <c r="A5" s="45"/>
      <c r="B5" s="26" t="s">
        <v>28</v>
      </c>
      <c r="C5" s="27"/>
      <c r="D5" s="28">
        <f t="shared" ref="D5:E5" ca="1" si="1">FLOOR(D4/4,1)</f>
        <v>3</v>
      </c>
      <c r="E5" s="29">
        <f t="shared" ca="1" si="1"/>
        <v>3</v>
      </c>
      <c r="F5" s="28">
        <f t="shared" ref="F5:M5" ca="1" si="2">FLOOR(F4/4,1)</f>
        <v>3</v>
      </c>
      <c r="G5" s="28">
        <f t="shared" ca="1" si="2"/>
        <v>1</v>
      </c>
      <c r="H5" s="28">
        <f t="shared" ca="1" si="2"/>
        <v>3</v>
      </c>
      <c r="I5" s="29">
        <f t="shared" ca="1" si="2"/>
        <v>5</v>
      </c>
      <c r="J5" s="29">
        <f t="shared" ca="1" si="2"/>
        <v>2</v>
      </c>
      <c r="K5" s="29">
        <f t="shared" ca="1" si="2"/>
        <v>4</v>
      </c>
      <c r="L5" s="29">
        <f t="shared" ca="1" si="2"/>
        <v>1</v>
      </c>
      <c r="M5" s="29">
        <f t="shared" si="2"/>
        <v>0</v>
      </c>
      <c r="N5" s="30"/>
      <c r="O5" s="29">
        <f t="shared" si="0"/>
        <v>0</v>
      </c>
    </row>
    <row r="6" spans="1:15" ht="17.399999999999999">
      <c r="A6" s="31" t="s">
        <v>29</v>
      </c>
      <c r="B6" s="32" t="s">
        <v>30</v>
      </c>
      <c r="C6" s="33" t="s">
        <v>10</v>
      </c>
      <c r="D6" s="46" t="s">
        <v>31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18">
      <c r="A7" s="35">
        <v>1151</v>
      </c>
      <c r="B7" s="36" t="s">
        <v>33</v>
      </c>
      <c r="C7" s="37" t="s">
        <v>34</v>
      </c>
      <c r="D7" s="39" t="str">
        <f ca="1">IFERROR(__xludf.DUMMYFUNCTION("ImportRange(""1-KQbOq_OF8Zvv9s2IwqWuiu36wvu1yoGRpMtGz0uFzc"",""SEM2!E6:E120"")"),"1")</f>
        <v>1</v>
      </c>
      <c r="E7" s="15" t="str">
        <f ca="1">IFERROR(__xludf.DUMMYFUNCTION("ImportRange(""1vFV8Qd6n0MrPHYBeVp1Y_eB_kbiC7J9TT1whrvu4Vkc"",""sem2!k6:k102"")"),"0")</f>
        <v>0</v>
      </c>
      <c r="F7" s="39" t="str">
        <f ca="1">IFERROR(__xludf.DUMMYFUNCTION("ImportRange(""1eDh0bZprejd8Sk-g0arGWs1CguB5h65CsNZb4ifRJyc"",""SEM2!K6:K120"")"),"1")</f>
        <v>1</v>
      </c>
      <c r="G7" s="39" t="str">
        <f ca="1">IFERROR(__xludf.DUMMYFUNCTION("ImportRange(""1JW2fJwhqZP_1pbqYI5mm09mS5LIzumbBcPgK5ZC0bcU"",""SEM2!K6:K120"")"),"0")</f>
        <v>0</v>
      </c>
      <c r="H7" s="40" t="str">
        <f ca="1">IFERROR(__xludf.DUMMYFUNCTION("ImportRange(""1cuHU18bgg3BYG1w3xCJzxwXR4awLsrxl306BRvyNzss"",""SEM2!K6:K110"")"),"4")</f>
        <v>4</v>
      </c>
      <c r="I7" s="14" t="str">
        <f ca="1">IFERROR(__xludf.DUMMYFUNCTION("ImportRange(""1EbKYrq1AajoMI961b4LHs2p6SoDlHL2HBDJ0zl8ELMk"",""SEM2!N6:N120"")"),"3")</f>
        <v>3</v>
      </c>
      <c r="J7" s="14" t="str">
        <f>IF(C7="Economics",VLOOKUP(A7,OPT!A$7:B$120,2),"")</f>
        <v/>
      </c>
      <c r="K7" s="14" t="str">
        <f>IF(C7="Economics",VLOOKUP(A7,OPT!C$7:D$120,2),"")</f>
        <v/>
      </c>
      <c r="L7" s="15" t="str">
        <f ca="1">IF(C7="HISTORY",VLOOKUP(A7,OPT!E$1:G$50,2),"")</f>
        <v>0</v>
      </c>
      <c r="M7" s="15">
        <f>IF(C7="HISTORY",VLOOKUP(A7,OPT!E$1:G$50,3),"")</f>
        <v>0</v>
      </c>
      <c r="N7" s="15" t="str">
        <f ca="1">IF(C7="HISTORY",VLOOKUP(A7,OPT!H$1:I$50,2),"")</f>
        <v>0</v>
      </c>
      <c r="O7" s="15">
        <f ca="1">IF(C7="HISTORY",M7+N7,"")</f>
        <v>0</v>
      </c>
    </row>
    <row r="8" spans="1:15" ht="18">
      <c r="A8" s="35">
        <v>1152</v>
      </c>
      <c r="B8" s="36" t="s">
        <v>35</v>
      </c>
      <c r="C8" s="37" t="s">
        <v>36</v>
      </c>
      <c r="D8" s="41">
        <v>8</v>
      </c>
      <c r="E8" s="41">
        <v>9</v>
      </c>
      <c r="F8" s="15">
        <v>8</v>
      </c>
      <c r="G8" s="41">
        <v>2</v>
      </c>
      <c r="H8" s="41">
        <v>10</v>
      </c>
      <c r="I8" s="41">
        <v>11</v>
      </c>
      <c r="J8" s="14" t="str">
        <f ca="1">IF(C8="Economics",VLOOKUP(A8,OPT!A$7:B$120,2),"")</f>
        <v>3</v>
      </c>
      <c r="K8" s="14" t="str">
        <f ca="1">IF(C8="Economics",VLOOKUP(A8,OPT!C$7:D$120,2),"")</f>
        <v>4</v>
      </c>
      <c r="L8" s="15" t="str">
        <f>IF(C8="HISTORY",VLOOKUP(A8,OPT!E$1:G$50,2),"")</f>
        <v/>
      </c>
      <c r="M8" s="15" t="str">
        <f>IF(C8="HISTORY",VLOOKUP(A8,OPT!E$1:G$50,3),"")</f>
        <v/>
      </c>
      <c r="N8" s="15" t="str">
        <f>IF(C8="HISTORY",VLOOKUP(A8,OPT!H$1:I$50,2),"")</f>
        <v/>
      </c>
      <c r="O8" s="15" t="str">
        <f>IF(C8="HISTORY",M8+N8,"")</f>
        <v/>
      </c>
    </row>
    <row r="9" spans="1:15" ht="18">
      <c r="A9" s="35">
        <v>1153</v>
      </c>
      <c r="B9" s="36" t="s">
        <v>37</v>
      </c>
      <c r="C9" s="37" t="s">
        <v>36</v>
      </c>
      <c r="D9" s="41">
        <v>12</v>
      </c>
      <c r="E9" s="41">
        <v>13</v>
      </c>
      <c r="F9" s="15">
        <v>11</v>
      </c>
      <c r="G9" s="41">
        <v>7</v>
      </c>
      <c r="H9" s="41">
        <v>14</v>
      </c>
      <c r="I9" s="41">
        <v>21</v>
      </c>
      <c r="J9" s="14">
        <f>IF(C9="Economics",VLOOKUP(A9,OPT!A$7:B$120,2),"")</f>
        <v>9</v>
      </c>
      <c r="K9" s="14">
        <f>IF(C9="Economics",VLOOKUP(A9,OPT!C$7:D$120,2),"")</f>
        <v>13</v>
      </c>
      <c r="L9" s="15" t="str">
        <f>IF(C9="HISTORY",VLOOKUP(A9,OPT!E$1:G$50,2),"")</f>
        <v/>
      </c>
      <c r="M9" s="15" t="str">
        <f>IF(C9="HISTORY",VLOOKUP(A9,OPT!E$1:G$50,3),"")</f>
        <v/>
      </c>
      <c r="N9" s="15" t="str">
        <f>IF(C9="HISTORY",VLOOKUP(A9,OPT!H$1:I$50,2),"")</f>
        <v/>
      </c>
      <c r="O9" s="15" t="str">
        <f>IF(C9="HISTORY",M9+N9,"")</f>
        <v/>
      </c>
    </row>
    <row r="10" spans="1:15" ht="18">
      <c r="A10" s="35">
        <v>1154</v>
      </c>
      <c r="B10" s="36" t="s">
        <v>38</v>
      </c>
      <c r="C10" s="37" t="s">
        <v>34</v>
      </c>
      <c r="D10" s="41">
        <v>2</v>
      </c>
      <c r="E10" s="41">
        <v>5</v>
      </c>
      <c r="F10" s="15">
        <v>2</v>
      </c>
      <c r="G10" s="41">
        <v>4</v>
      </c>
      <c r="H10" s="41">
        <v>4</v>
      </c>
      <c r="I10" s="41">
        <v>6</v>
      </c>
      <c r="J10" s="14" t="str">
        <f>IF(C10="Economics",VLOOKUP(A10,OPT!A$7:B$120,2),"")</f>
        <v/>
      </c>
      <c r="K10" s="14" t="str">
        <f>IF(C10="Economics",VLOOKUP(A10,OPT!C$7:D$120,2),"")</f>
        <v/>
      </c>
      <c r="L10" s="15">
        <f>IF(C10="HISTORY",VLOOKUP(A10,OPT!E$1:G$50,2),"")</f>
        <v>1</v>
      </c>
      <c r="M10" s="15">
        <f>IF(C10="HISTORY",VLOOKUP(A10,OPT!E$1:G$50,3),"")</f>
        <v>0</v>
      </c>
      <c r="N10" s="15">
        <f>IF(C10="HISTORY",VLOOKUP(A10,OPT!H$1:I$50,2),"")</f>
        <v>0</v>
      </c>
      <c r="O10" s="15">
        <f>IF(C10="HISTORY",M10+N10,"")</f>
        <v>0</v>
      </c>
    </row>
    <row r="11" spans="1:15" ht="18">
      <c r="A11" s="35">
        <v>1155</v>
      </c>
      <c r="B11" s="36" t="s">
        <v>39</v>
      </c>
      <c r="C11" s="37" t="s">
        <v>34</v>
      </c>
      <c r="D11" s="41">
        <v>14</v>
      </c>
      <c r="E11" s="41">
        <v>14</v>
      </c>
      <c r="F11" s="15">
        <v>14</v>
      </c>
      <c r="G11" s="41">
        <v>7</v>
      </c>
      <c r="H11" s="41">
        <v>15</v>
      </c>
      <c r="I11" s="41">
        <v>22</v>
      </c>
      <c r="J11" s="14" t="str">
        <f>IF(C11="Economics",VLOOKUP(A11,OPT!A$7:B$120,2),"")</f>
        <v/>
      </c>
      <c r="K11" s="14" t="str">
        <f>IF(C11="Economics",VLOOKUP(A11,OPT!C$7:D$120,2),"")</f>
        <v/>
      </c>
      <c r="L11" s="15">
        <f>IF(C11="HISTORY",VLOOKUP(A11,OPT!E$1:G$50,2),"")</f>
        <v>6</v>
      </c>
      <c r="M11" s="15">
        <f>IF(C11="HISTORY",VLOOKUP(A11,OPT!E$1:G$50,3),"")</f>
        <v>3</v>
      </c>
      <c r="N11" s="15">
        <f>IF(C11="HISTORY",VLOOKUP(A11,OPT!H$1:I$50,2),"")</f>
        <v>0</v>
      </c>
      <c r="O11" s="15">
        <f>IF(C11="HISTORY",M11+N11,"")</f>
        <v>3</v>
      </c>
    </row>
    <row r="12" spans="1:15" ht="18">
      <c r="A12" s="35">
        <v>1156</v>
      </c>
      <c r="B12" s="36" t="s">
        <v>40</v>
      </c>
      <c r="C12" s="37" t="s">
        <v>34</v>
      </c>
      <c r="D12" s="41">
        <v>7</v>
      </c>
      <c r="E12" s="41">
        <v>8</v>
      </c>
      <c r="F12" s="15">
        <v>9</v>
      </c>
      <c r="G12" s="41">
        <v>4</v>
      </c>
      <c r="H12" s="41">
        <v>9</v>
      </c>
      <c r="I12" s="41">
        <v>15</v>
      </c>
      <c r="J12" s="14" t="str">
        <f>IF(C12="Economics",VLOOKUP(A12,OPT!A$7:B$120,2),"")</f>
        <v/>
      </c>
      <c r="K12" s="14" t="str">
        <f>IF(C12="Economics",VLOOKUP(A12,OPT!C$7:D$120,2),"")</f>
        <v/>
      </c>
      <c r="L12" s="15">
        <f>IF(C12="HISTORY",VLOOKUP(A12,OPT!E$1:G$50,2),"")</f>
        <v>4</v>
      </c>
      <c r="M12" s="15">
        <f>IF(C12="HISTORY",VLOOKUP(A12,OPT!E$1:G$50,3),"")</f>
        <v>2</v>
      </c>
      <c r="N12" s="15">
        <f>IF(C12="HISTORY",VLOOKUP(A12,OPT!H$1:I$50,2),"")</f>
        <v>0</v>
      </c>
      <c r="O12" s="15">
        <f>IF(C12="HISTORY",M12+N12,"")</f>
        <v>2</v>
      </c>
    </row>
    <row r="13" spans="1:15" ht="18">
      <c r="A13" s="35">
        <v>1157</v>
      </c>
      <c r="B13" s="36" t="s">
        <v>41</v>
      </c>
      <c r="C13" s="37" t="s">
        <v>34</v>
      </c>
      <c r="D13" s="41">
        <v>13</v>
      </c>
      <c r="E13" s="41">
        <v>14</v>
      </c>
      <c r="F13" s="15">
        <v>14</v>
      </c>
      <c r="G13" s="41">
        <v>6</v>
      </c>
      <c r="H13" s="41">
        <v>14</v>
      </c>
      <c r="I13" s="41">
        <v>20</v>
      </c>
      <c r="J13" s="14" t="str">
        <f>IF(C13="Economics",VLOOKUP(A13,OPT!A$7:B$120,2),"")</f>
        <v/>
      </c>
      <c r="K13" s="14" t="str">
        <f>IF(C13="Economics",VLOOKUP(A13,OPT!C$7:D$120,2),"")</f>
        <v/>
      </c>
      <c r="L13" s="15">
        <f>IF(C13="HISTORY",VLOOKUP(A13,OPT!E$1:G$50,2),"")</f>
        <v>6</v>
      </c>
      <c r="M13" s="15">
        <f>IF(C13="HISTORY",VLOOKUP(A13,OPT!E$1:G$50,3),"")</f>
        <v>3</v>
      </c>
      <c r="N13" s="15">
        <f>IF(C13="HISTORY",VLOOKUP(A13,OPT!H$1:I$50,2),"")</f>
        <v>0</v>
      </c>
      <c r="O13" s="15">
        <f>IF(C13="HISTORY",M13+N13,"")</f>
        <v>3</v>
      </c>
    </row>
    <row r="14" spans="1:15" ht="18">
      <c r="A14" s="35">
        <v>1158</v>
      </c>
      <c r="B14" s="36" t="s">
        <v>42</v>
      </c>
      <c r="C14" s="37" t="s">
        <v>36</v>
      </c>
      <c r="D14" s="41">
        <v>6</v>
      </c>
      <c r="E14" s="41">
        <v>9</v>
      </c>
      <c r="F14" s="15">
        <v>9</v>
      </c>
      <c r="G14" s="41">
        <v>2</v>
      </c>
      <c r="H14" s="41">
        <v>12</v>
      </c>
      <c r="I14" s="41">
        <v>14</v>
      </c>
      <c r="J14" s="14">
        <f>IF(C14="Economics",VLOOKUP(A14,OPT!A$7:B$120,2),"")</f>
        <v>2</v>
      </c>
      <c r="K14" s="14">
        <f>IF(C14="Economics",VLOOKUP(A14,OPT!C$7:D$120,2),"")</f>
        <v>8</v>
      </c>
      <c r="L14" s="15" t="str">
        <f>IF(C14="HISTORY",VLOOKUP(A14,OPT!E$1:G$50,2),"")</f>
        <v/>
      </c>
      <c r="M14" s="15" t="str">
        <f>IF(C14="HISTORY",VLOOKUP(A14,OPT!E$1:G$50,3),"")</f>
        <v/>
      </c>
      <c r="N14" s="15" t="str">
        <f>IF(C14="HISTORY",VLOOKUP(A14,OPT!H$1:I$50,2),"")</f>
        <v/>
      </c>
      <c r="O14" s="15" t="str">
        <f>IF(C14="HISTORY",M14+N14,"")</f>
        <v/>
      </c>
    </row>
    <row r="15" spans="1:15" ht="18">
      <c r="A15" s="35">
        <v>1159</v>
      </c>
      <c r="B15" s="36" t="s">
        <v>43</v>
      </c>
      <c r="C15" s="37" t="s">
        <v>36</v>
      </c>
      <c r="D15" s="41">
        <v>7</v>
      </c>
      <c r="E15" s="41">
        <v>9</v>
      </c>
      <c r="F15" s="15">
        <v>10</v>
      </c>
      <c r="G15" s="41">
        <v>2</v>
      </c>
      <c r="H15" s="41">
        <v>11</v>
      </c>
      <c r="I15" s="41">
        <v>10</v>
      </c>
      <c r="J15" s="14">
        <f>IF(C15="Economics",VLOOKUP(A15,OPT!A$7:B$120,2),"")</f>
        <v>0</v>
      </c>
      <c r="K15" s="14">
        <f>IF(C15="Economics",VLOOKUP(A15,OPT!C$7:D$120,2),"")</f>
        <v>10</v>
      </c>
      <c r="L15" s="15" t="str">
        <f>IF(C15="HISTORY",VLOOKUP(A15,OPT!E$1:G$50,2),"")</f>
        <v/>
      </c>
      <c r="M15" s="15" t="str">
        <f>IF(C15="HISTORY",VLOOKUP(A15,OPT!E$1:G$50,3),"")</f>
        <v/>
      </c>
      <c r="N15" s="15" t="str">
        <f>IF(C15="HISTORY",VLOOKUP(A15,OPT!H$1:I$50,2),"")</f>
        <v/>
      </c>
      <c r="O15" s="15" t="str">
        <f>IF(C15="HISTORY",M15+N15,"")</f>
        <v/>
      </c>
    </row>
    <row r="16" spans="1:15" ht="18">
      <c r="A16" s="35">
        <v>1160</v>
      </c>
      <c r="B16" s="36" t="s">
        <v>44</v>
      </c>
      <c r="C16" s="37" t="s">
        <v>34</v>
      </c>
      <c r="D16" s="41">
        <v>3</v>
      </c>
      <c r="E16" s="41">
        <v>4</v>
      </c>
      <c r="F16" s="15">
        <v>5</v>
      </c>
      <c r="G16" s="41">
        <v>1</v>
      </c>
      <c r="H16" s="41">
        <v>8</v>
      </c>
      <c r="I16" s="41">
        <v>6</v>
      </c>
      <c r="J16" s="14" t="str">
        <f>IF(C16="Economics",VLOOKUP(A16,OPT!A$7:B$120,2),"")</f>
        <v/>
      </c>
      <c r="K16" s="14" t="str">
        <f>IF(C16="Economics",VLOOKUP(A16,OPT!C$7:D$120,2),"")</f>
        <v/>
      </c>
      <c r="L16" s="15">
        <f>IF(C16="HISTORY",VLOOKUP(A16,OPT!E$1:G$50,2),"")</f>
        <v>0</v>
      </c>
      <c r="M16" s="15">
        <f>IF(C16="HISTORY",VLOOKUP(A16,OPT!E$1:G$50,3),"")</f>
        <v>3</v>
      </c>
      <c r="N16" s="15">
        <f>IF(C16="HISTORY",VLOOKUP(A16,OPT!H$1:I$50,2),"")</f>
        <v>0</v>
      </c>
      <c r="O16" s="15">
        <f>IF(C16="HISTORY",M16+N16,"")</f>
        <v>3</v>
      </c>
    </row>
    <row r="17" spans="1:15" ht="18">
      <c r="A17" s="35">
        <v>1161</v>
      </c>
      <c r="B17" s="36" t="s">
        <v>45</v>
      </c>
      <c r="C17" s="37" t="s">
        <v>34</v>
      </c>
      <c r="D17" s="41">
        <v>6</v>
      </c>
      <c r="E17" s="41">
        <v>10</v>
      </c>
      <c r="F17" s="15">
        <v>6</v>
      </c>
      <c r="G17" s="41">
        <v>4</v>
      </c>
      <c r="H17" s="41">
        <v>9</v>
      </c>
      <c r="I17" s="41">
        <v>13</v>
      </c>
      <c r="J17" s="14" t="str">
        <f>IF(C17="Economics",VLOOKUP(A17,OPT!A$7:B$120,2),"")</f>
        <v/>
      </c>
      <c r="K17" s="14" t="str">
        <f>IF(C17="Economics",VLOOKUP(A17,OPT!C$7:D$120,2),"")</f>
        <v/>
      </c>
      <c r="L17" s="15">
        <f>IF(C17="HISTORY",VLOOKUP(A17,OPT!E$1:G$50,2),"")</f>
        <v>6</v>
      </c>
      <c r="M17" s="15">
        <f>IF(C17="HISTORY",VLOOKUP(A17,OPT!E$1:G$50,3),"")</f>
        <v>3</v>
      </c>
      <c r="N17" s="15">
        <f>IF(C17="HISTORY",VLOOKUP(A17,OPT!H$1:I$50,2),"")</f>
        <v>0</v>
      </c>
      <c r="O17" s="15">
        <f>IF(C17="HISTORY",M17+N17,"")</f>
        <v>3</v>
      </c>
    </row>
    <row r="18" spans="1:15" ht="18">
      <c r="A18" s="35">
        <v>1162</v>
      </c>
      <c r="B18" s="36" t="s">
        <v>46</v>
      </c>
      <c r="C18" s="37" t="s">
        <v>36</v>
      </c>
      <c r="D18" s="41">
        <v>11</v>
      </c>
      <c r="E18" s="41">
        <v>11</v>
      </c>
      <c r="F18" s="15">
        <v>13</v>
      </c>
      <c r="G18" s="41">
        <v>4</v>
      </c>
      <c r="H18" s="41">
        <v>10</v>
      </c>
      <c r="I18" s="41">
        <v>16</v>
      </c>
      <c r="J18" s="14">
        <f>IF(C18="Economics",VLOOKUP(A18,OPT!A$7:B$120,2),"")</f>
        <v>6</v>
      </c>
      <c r="K18" s="14">
        <f>IF(C18="Economics",VLOOKUP(A18,OPT!C$7:D$120,2),"")</f>
        <v>11</v>
      </c>
      <c r="L18" s="15" t="str">
        <f>IF(C18="HISTORY",VLOOKUP(A18,OPT!E$1:G$50,2),"")</f>
        <v/>
      </c>
      <c r="M18" s="15" t="str">
        <f>IF(C18="HISTORY",VLOOKUP(A18,OPT!E$1:G$50,3),"")</f>
        <v/>
      </c>
      <c r="N18" s="15" t="str">
        <f>IF(C18="HISTORY",VLOOKUP(A18,OPT!H$1:I$50,2),"")</f>
        <v/>
      </c>
      <c r="O18" s="15" t="str">
        <f>IF(C18="HISTORY",M18+N18,"")</f>
        <v/>
      </c>
    </row>
    <row r="19" spans="1:15" ht="18">
      <c r="A19" s="35">
        <v>1163</v>
      </c>
      <c r="B19" s="36" t="s">
        <v>47</v>
      </c>
      <c r="C19" s="37" t="s">
        <v>34</v>
      </c>
      <c r="D19" s="41">
        <v>6</v>
      </c>
      <c r="E19" s="41">
        <v>6</v>
      </c>
      <c r="F19" s="15">
        <v>5</v>
      </c>
      <c r="G19" s="41">
        <v>3</v>
      </c>
      <c r="H19" s="41">
        <v>8</v>
      </c>
      <c r="I19" s="41">
        <v>10</v>
      </c>
      <c r="J19" s="14" t="str">
        <f>IF(C19="Economics",VLOOKUP(A19,OPT!A$7:B$120,2),"")</f>
        <v/>
      </c>
      <c r="K19" s="14" t="str">
        <f>IF(C19="Economics",VLOOKUP(A19,OPT!C$7:D$120,2),"")</f>
        <v/>
      </c>
      <c r="L19" s="15">
        <f>IF(C19="HISTORY",VLOOKUP(A19,OPT!E$1:G$50,2),"")</f>
        <v>3</v>
      </c>
      <c r="M19" s="15">
        <f>IF(C19="HISTORY",VLOOKUP(A19,OPT!E$1:G$50,3),"")</f>
        <v>3</v>
      </c>
      <c r="N19" s="15">
        <f>IF(C19="HISTORY",VLOOKUP(A19,OPT!H$1:I$50,2),"")</f>
        <v>0</v>
      </c>
      <c r="O19" s="15">
        <f>IF(C19="HISTORY",M19+N19,"")</f>
        <v>3</v>
      </c>
    </row>
    <row r="20" spans="1:15" ht="18">
      <c r="A20" s="35">
        <v>1164</v>
      </c>
      <c r="B20" s="36" t="s">
        <v>48</v>
      </c>
      <c r="C20" s="37" t="s">
        <v>34</v>
      </c>
      <c r="D20" s="41">
        <v>3</v>
      </c>
      <c r="E20" s="41">
        <v>2</v>
      </c>
      <c r="F20" s="15">
        <v>3</v>
      </c>
      <c r="G20" s="41">
        <v>1</v>
      </c>
      <c r="H20" s="41">
        <v>5</v>
      </c>
      <c r="I20" s="41">
        <v>7</v>
      </c>
      <c r="J20" s="14" t="str">
        <f>IF(C20="Economics",VLOOKUP(A20,OPT!A$7:B$120,2),"")</f>
        <v/>
      </c>
      <c r="K20" s="14" t="str">
        <f>IF(C20="Economics",VLOOKUP(A20,OPT!C$7:D$120,2),"")</f>
        <v/>
      </c>
      <c r="L20" s="15">
        <f>IF(C20="HISTORY",VLOOKUP(A20,OPT!E$1:G$50,2),"")</f>
        <v>1</v>
      </c>
      <c r="M20" s="15">
        <f>IF(C20="HISTORY",VLOOKUP(A20,OPT!E$1:G$50,3),"")</f>
        <v>2</v>
      </c>
      <c r="N20" s="15">
        <f>IF(C20="HISTORY",VLOOKUP(A20,OPT!H$1:I$50,2),"")</f>
        <v>0</v>
      </c>
      <c r="O20" s="15">
        <f>IF(C20="HISTORY",M20+N20,"")</f>
        <v>2</v>
      </c>
    </row>
    <row r="21" spans="1:15" ht="18">
      <c r="A21" s="35">
        <v>1165</v>
      </c>
      <c r="B21" s="36" t="s">
        <v>49</v>
      </c>
      <c r="C21" s="37" t="s">
        <v>36</v>
      </c>
      <c r="D21" s="41">
        <v>5</v>
      </c>
      <c r="E21" s="41">
        <v>9</v>
      </c>
      <c r="F21" s="15">
        <v>8</v>
      </c>
      <c r="G21" s="41">
        <v>2</v>
      </c>
      <c r="H21" s="41">
        <v>11</v>
      </c>
      <c r="I21" s="41">
        <v>11</v>
      </c>
      <c r="J21" s="14">
        <f>IF(C21="Economics",VLOOKUP(A21,OPT!A$7:B$120,2),"")</f>
        <v>2</v>
      </c>
      <c r="K21" s="14">
        <f>IF(C21="Economics",VLOOKUP(A21,OPT!C$7:D$120,2),"")</f>
        <v>8</v>
      </c>
      <c r="L21" s="15" t="str">
        <f>IF(C21="HISTORY",VLOOKUP(A21,OPT!E$1:G$50,2),"")</f>
        <v/>
      </c>
      <c r="M21" s="15" t="str">
        <f>IF(C21="HISTORY",VLOOKUP(A21,OPT!E$1:G$50,3),"")</f>
        <v/>
      </c>
      <c r="N21" s="15" t="str">
        <f>IF(C21="HISTORY",VLOOKUP(A21,OPT!H$1:I$50,2),"")</f>
        <v/>
      </c>
      <c r="O21" s="15" t="str">
        <f>IF(C21="HISTORY",M21+N21,"")</f>
        <v/>
      </c>
    </row>
    <row r="22" spans="1:15" ht="18">
      <c r="A22" s="35">
        <v>1166</v>
      </c>
      <c r="B22" s="36" t="s">
        <v>50</v>
      </c>
      <c r="C22" s="37" t="s">
        <v>36</v>
      </c>
      <c r="D22" s="41">
        <v>7</v>
      </c>
      <c r="E22" s="41">
        <v>6</v>
      </c>
      <c r="F22" s="15">
        <v>3</v>
      </c>
      <c r="G22" s="41">
        <v>4</v>
      </c>
      <c r="H22" s="41">
        <v>11</v>
      </c>
      <c r="I22" s="41">
        <v>11</v>
      </c>
      <c r="J22" s="14">
        <f>IF(C22="Economics",VLOOKUP(A22,OPT!A$7:B$120,2),"")</f>
        <v>2</v>
      </c>
      <c r="K22" s="14">
        <f>IF(C22="Economics",VLOOKUP(A22,OPT!C$7:D$120,2),"")</f>
        <v>8</v>
      </c>
      <c r="L22" s="15" t="str">
        <f>IF(C22="HISTORY",VLOOKUP(A22,OPT!E$1:G$50,2),"")</f>
        <v/>
      </c>
      <c r="M22" s="15" t="str">
        <f>IF(C22="HISTORY",VLOOKUP(A22,OPT!E$1:G$50,3),"")</f>
        <v/>
      </c>
      <c r="N22" s="15" t="str">
        <f>IF(C22="HISTORY",VLOOKUP(A22,OPT!H$1:I$50,2),"")</f>
        <v/>
      </c>
      <c r="O22" s="15" t="str">
        <f>IF(C22="HISTORY",M22+N22,"")</f>
        <v/>
      </c>
    </row>
    <row r="23" spans="1:15" ht="18">
      <c r="A23" s="35">
        <v>1167</v>
      </c>
      <c r="B23" s="36" t="s">
        <v>51</v>
      </c>
      <c r="C23" s="37" t="s">
        <v>34</v>
      </c>
      <c r="D23" s="41">
        <v>7</v>
      </c>
      <c r="E23" s="41">
        <v>10</v>
      </c>
      <c r="F23" s="15">
        <v>8</v>
      </c>
      <c r="G23" s="41">
        <v>3</v>
      </c>
      <c r="H23" s="41">
        <v>10</v>
      </c>
      <c r="I23" s="41">
        <v>15</v>
      </c>
      <c r="J23" s="14" t="str">
        <f>IF(C23="Economics",VLOOKUP(A23,OPT!A$7:B$120,2),"")</f>
        <v/>
      </c>
      <c r="K23" s="14" t="str">
        <f>IF(C23="Economics",VLOOKUP(A23,OPT!C$7:D$120,2),"")</f>
        <v/>
      </c>
      <c r="L23" s="15">
        <f>IF(C23="HISTORY",VLOOKUP(A23,OPT!E$1:G$50,2),"")</f>
        <v>3</v>
      </c>
      <c r="M23" s="15">
        <f>IF(C23="HISTORY",VLOOKUP(A23,OPT!E$1:G$50,3),"")</f>
        <v>2</v>
      </c>
      <c r="N23" s="15">
        <f>IF(C23="HISTORY",VLOOKUP(A23,OPT!H$1:I$50,2),"")</f>
        <v>0</v>
      </c>
      <c r="O23" s="15">
        <f>IF(C23="HISTORY",M23+N23,"")</f>
        <v>2</v>
      </c>
    </row>
    <row r="24" spans="1:15" ht="18">
      <c r="A24" s="35">
        <v>1168</v>
      </c>
      <c r="B24" s="36" t="s">
        <v>52</v>
      </c>
      <c r="C24" s="37" t="s">
        <v>34</v>
      </c>
      <c r="D24" s="41">
        <v>5</v>
      </c>
      <c r="E24" s="41">
        <v>9</v>
      </c>
      <c r="F24" s="15">
        <v>6</v>
      </c>
      <c r="G24" s="41">
        <v>6</v>
      </c>
      <c r="H24" s="41">
        <v>12</v>
      </c>
      <c r="I24" s="41">
        <v>16</v>
      </c>
      <c r="J24" s="14" t="str">
        <f>IF(C24="Economics",VLOOKUP(A24,OPT!A$7:B$120,2),"")</f>
        <v/>
      </c>
      <c r="K24" s="14" t="str">
        <f>IF(C24="Economics",VLOOKUP(A24,OPT!C$7:D$120,2),"")</f>
        <v/>
      </c>
      <c r="L24" s="15">
        <f>IF(C24="HISTORY",VLOOKUP(A24,OPT!E$1:G$50,2),"")</f>
        <v>1</v>
      </c>
      <c r="M24" s="15">
        <f>IF(C24="HISTORY",VLOOKUP(A24,OPT!E$1:G$50,3),"")</f>
        <v>1</v>
      </c>
      <c r="N24" s="15">
        <f>IF(C24="HISTORY",VLOOKUP(A24,OPT!H$1:I$50,2),"")</f>
        <v>0</v>
      </c>
      <c r="O24" s="15">
        <f>IF(C24="HISTORY",M24+N24,"")</f>
        <v>1</v>
      </c>
    </row>
    <row r="25" spans="1:15" ht="18">
      <c r="A25" s="35">
        <v>1169</v>
      </c>
      <c r="B25" s="36" t="s">
        <v>53</v>
      </c>
      <c r="C25" s="37" t="s">
        <v>34</v>
      </c>
      <c r="D25" s="41">
        <v>6</v>
      </c>
      <c r="E25" s="41">
        <v>4</v>
      </c>
      <c r="F25" s="15">
        <v>4</v>
      </c>
      <c r="G25" s="41">
        <v>1</v>
      </c>
      <c r="H25" s="41">
        <v>5</v>
      </c>
      <c r="I25" s="41">
        <v>9</v>
      </c>
      <c r="J25" s="14" t="str">
        <f>IF(C25="Economics",VLOOKUP(A25,OPT!A$7:B$120,2),"")</f>
        <v/>
      </c>
      <c r="K25" s="14" t="str">
        <f>IF(C25="Economics",VLOOKUP(A25,OPT!C$7:D$120,2),"")</f>
        <v/>
      </c>
      <c r="L25" s="15">
        <f>IF(C25="HISTORY",VLOOKUP(A25,OPT!E$1:G$50,2),"")</f>
        <v>2</v>
      </c>
      <c r="M25" s="15">
        <f>IF(C25="HISTORY",VLOOKUP(A25,OPT!E$1:G$50,3),"")</f>
        <v>2</v>
      </c>
      <c r="N25" s="15">
        <f>IF(C25="HISTORY",VLOOKUP(A25,OPT!H$1:I$50,2),"")</f>
        <v>0</v>
      </c>
      <c r="O25" s="15">
        <f>IF(C25="HISTORY",M25+N25,"")</f>
        <v>2</v>
      </c>
    </row>
    <row r="26" spans="1:15" ht="18">
      <c r="A26" s="35">
        <v>1170</v>
      </c>
      <c r="B26" s="36" t="s">
        <v>54</v>
      </c>
      <c r="C26" s="37" t="s">
        <v>34</v>
      </c>
      <c r="D26" s="41">
        <v>2</v>
      </c>
      <c r="E26" s="41">
        <v>5</v>
      </c>
      <c r="F26" s="15">
        <v>4</v>
      </c>
      <c r="G26" s="41">
        <v>1</v>
      </c>
      <c r="H26" s="41">
        <v>4</v>
      </c>
      <c r="I26" s="41">
        <v>9</v>
      </c>
      <c r="J26" s="14" t="str">
        <f>IF(C26="Economics",VLOOKUP(A26,OPT!A$7:B$120,2),"")</f>
        <v/>
      </c>
      <c r="K26" s="14" t="str">
        <f>IF(C26="Economics",VLOOKUP(A26,OPT!C$7:D$120,2),"")</f>
        <v/>
      </c>
      <c r="L26" s="15">
        <f>IF(C26="HISTORY",VLOOKUP(A26,OPT!E$1:G$50,2),"")</f>
        <v>1</v>
      </c>
      <c r="M26" s="15">
        <f>IF(C26="HISTORY",VLOOKUP(A26,OPT!E$1:G$50,3),"")</f>
        <v>1</v>
      </c>
      <c r="N26" s="15">
        <f>IF(C26="HISTORY",VLOOKUP(A26,OPT!H$1:I$50,2),"")</f>
        <v>0</v>
      </c>
      <c r="O26" s="15">
        <f>IF(C26="HISTORY",M26+N26,"")</f>
        <v>1</v>
      </c>
    </row>
    <row r="27" spans="1:15" ht="18">
      <c r="A27" s="35">
        <v>1171</v>
      </c>
      <c r="B27" s="36" t="s">
        <v>55</v>
      </c>
      <c r="C27" s="37" t="s">
        <v>36</v>
      </c>
      <c r="D27" s="41">
        <v>9</v>
      </c>
      <c r="E27" s="41">
        <v>11</v>
      </c>
      <c r="F27" s="15">
        <v>13</v>
      </c>
      <c r="G27" s="41">
        <v>4</v>
      </c>
      <c r="H27" s="41">
        <v>10</v>
      </c>
      <c r="I27" s="41">
        <v>14</v>
      </c>
      <c r="J27" s="14">
        <f>IF(C27="Economics",VLOOKUP(A27,OPT!A$7:B$120,2),"")</f>
        <v>7</v>
      </c>
      <c r="K27" s="14">
        <f>IF(C27="Economics",VLOOKUP(A27,OPT!C$7:D$120,2),"")</f>
        <v>10</v>
      </c>
      <c r="L27" s="15" t="str">
        <f>IF(C27="HISTORY",VLOOKUP(A27,OPT!E$1:G$50,2),"")</f>
        <v/>
      </c>
      <c r="M27" s="15" t="str">
        <f>IF(C27="HISTORY",VLOOKUP(A27,OPT!E$1:G$50,3),"")</f>
        <v/>
      </c>
      <c r="N27" s="15" t="str">
        <f>IF(C27="HISTORY",VLOOKUP(A27,OPT!H$1:I$50,2),"")</f>
        <v/>
      </c>
      <c r="O27" s="15" t="str">
        <f>IF(C27="HISTORY",M27+N27,"")</f>
        <v/>
      </c>
    </row>
    <row r="28" spans="1:15" ht="18">
      <c r="A28" s="35">
        <v>1172</v>
      </c>
      <c r="B28" s="36" t="s">
        <v>56</v>
      </c>
      <c r="C28" s="37" t="s">
        <v>36</v>
      </c>
      <c r="D28" s="41">
        <v>5</v>
      </c>
      <c r="E28" s="41">
        <v>6</v>
      </c>
      <c r="F28" s="15">
        <v>6</v>
      </c>
      <c r="G28" s="41">
        <v>0</v>
      </c>
      <c r="H28" s="41">
        <v>11</v>
      </c>
      <c r="I28" s="41">
        <v>8</v>
      </c>
      <c r="J28" s="14">
        <f>IF(C28="Economics",VLOOKUP(A28,OPT!A$7:B$120,2),"")</f>
        <v>2</v>
      </c>
      <c r="K28" s="14">
        <f>IF(C28="Economics",VLOOKUP(A28,OPT!C$7:D$120,2),"")</f>
        <v>6</v>
      </c>
      <c r="L28" s="15" t="str">
        <f>IF(C28="HISTORY",VLOOKUP(A28,OPT!E$1:G$50,2),"")</f>
        <v/>
      </c>
      <c r="M28" s="15" t="str">
        <f>IF(C28="HISTORY",VLOOKUP(A28,OPT!E$1:G$50,3),"")</f>
        <v/>
      </c>
      <c r="N28" s="15" t="str">
        <f>IF(C28="HISTORY",VLOOKUP(A28,OPT!H$1:I$50,2),"")</f>
        <v/>
      </c>
      <c r="O28" s="15" t="str">
        <f>IF(C28="HISTORY",M28+N28,"")</f>
        <v/>
      </c>
    </row>
    <row r="29" spans="1:15" ht="18">
      <c r="A29" s="35">
        <v>1173</v>
      </c>
      <c r="B29" s="36" t="s">
        <v>57</v>
      </c>
      <c r="C29" s="37" t="s">
        <v>36</v>
      </c>
      <c r="D29" s="41">
        <v>5</v>
      </c>
      <c r="E29" s="41">
        <v>3</v>
      </c>
      <c r="F29" s="15">
        <v>6</v>
      </c>
      <c r="G29" s="41">
        <v>1</v>
      </c>
      <c r="H29" s="41">
        <v>11</v>
      </c>
      <c r="I29" s="41">
        <v>10</v>
      </c>
      <c r="J29" s="14">
        <f>IF(C29="Economics",VLOOKUP(A29,OPT!A$7:B$120,2),"")</f>
        <v>3</v>
      </c>
      <c r="K29" s="14">
        <f>IF(C29="Economics",VLOOKUP(A29,OPT!C$7:D$120,2),"")</f>
        <v>6</v>
      </c>
      <c r="L29" s="15" t="str">
        <f>IF(C29="HISTORY",VLOOKUP(A29,OPT!E$1:G$50,2),"")</f>
        <v/>
      </c>
      <c r="M29" s="15" t="str">
        <f>IF(C29="HISTORY",VLOOKUP(A29,OPT!E$1:G$50,3),"")</f>
        <v/>
      </c>
      <c r="N29" s="15" t="str">
        <f>IF(C29="HISTORY",VLOOKUP(A29,OPT!H$1:I$50,2),"")</f>
        <v/>
      </c>
      <c r="O29" s="15" t="str">
        <f>IF(C29="HISTORY",M29+N29,"")</f>
        <v/>
      </c>
    </row>
    <row r="30" spans="1:15" ht="18">
      <c r="A30" s="35">
        <v>1174</v>
      </c>
      <c r="B30" s="36" t="s">
        <v>58</v>
      </c>
      <c r="C30" s="37" t="s">
        <v>34</v>
      </c>
      <c r="D30" s="41">
        <v>1</v>
      </c>
      <c r="E30" s="41">
        <v>3</v>
      </c>
      <c r="F30" s="15">
        <v>8</v>
      </c>
      <c r="G30" s="41">
        <v>1</v>
      </c>
      <c r="H30" s="41">
        <v>6</v>
      </c>
      <c r="I30" s="41">
        <v>7</v>
      </c>
      <c r="J30" s="14" t="str">
        <f>IF(C30="Economics",VLOOKUP(A30,OPT!A$7:B$120,2),"")</f>
        <v/>
      </c>
      <c r="K30" s="14" t="str">
        <f>IF(C30="Economics",VLOOKUP(A30,OPT!C$7:D$120,2),"")</f>
        <v/>
      </c>
      <c r="L30" s="15">
        <f>IF(C30="HISTORY",VLOOKUP(A30,OPT!E$1:G$50,2),"")</f>
        <v>1</v>
      </c>
      <c r="M30" s="15">
        <f>IF(C30="HISTORY",VLOOKUP(A30,OPT!E$1:G$50,3),"")</f>
        <v>3</v>
      </c>
      <c r="N30" s="15">
        <f>IF(C30="HISTORY",VLOOKUP(A30,OPT!H$1:I$50,2),"")</f>
        <v>0</v>
      </c>
      <c r="O30" s="15">
        <f>IF(C30="HISTORY",M30+N30,"")</f>
        <v>3</v>
      </c>
    </row>
    <row r="31" spans="1:15" ht="18">
      <c r="A31" s="35">
        <v>1175</v>
      </c>
      <c r="B31" s="36" t="s">
        <v>59</v>
      </c>
      <c r="C31" s="37" t="s">
        <v>36</v>
      </c>
      <c r="D31" s="41">
        <v>6</v>
      </c>
      <c r="E31" s="41">
        <v>8</v>
      </c>
      <c r="F31" s="15">
        <v>7</v>
      </c>
      <c r="G31" s="41">
        <v>3</v>
      </c>
      <c r="H31" s="41">
        <v>10</v>
      </c>
      <c r="I31" s="41">
        <v>11</v>
      </c>
      <c r="J31" s="14">
        <f>IF(C31="Economics",VLOOKUP(A31,OPT!A$7:B$120,2),"")</f>
        <v>3</v>
      </c>
      <c r="K31" s="14">
        <f>IF(C31="Economics",VLOOKUP(A31,OPT!C$7:D$120,2),"")</f>
        <v>8</v>
      </c>
      <c r="L31" s="15" t="str">
        <f>IF(C31="HISTORY",VLOOKUP(A31,OPT!E$1:G$50,2),"")</f>
        <v/>
      </c>
      <c r="M31" s="15" t="str">
        <f>IF(C31="HISTORY",VLOOKUP(A31,OPT!E$1:G$50,3),"")</f>
        <v/>
      </c>
      <c r="N31" s="15" t="str">
        <f>IF(C31="HISTORY",VLOOKUP(A31,OPT!H$1:I$50,2),"")</f>
        <v/>
      </c>
      <c r="O31" s="15" t="str">
        <f>IF(C31="HISTORY",M31+N31,"")</f>
        <v/>
      </c>
    </row>
    <row r="32" spans="1:15" ht="18">
      <c r="A32" s="35">
        <v>1176</v>
      </c>
      <c r="B32" s="36" t="s">
        <v>60</v>
      </c>
      <c r="C32" s="37" t="s">
        <v>36</v>
      </c>
      <c r="D32" s="41">
        <v>8</v>
      </c>
      <c r="E32" s="41">
        <v>9</v>
      </c>
      <c r="F32" s="15">
        <v>7</v>
      </c>
      <c r="G32" s="41">
        <v>2</v>
      </c>
      <c r="H32" s="41">
        <v>10</v>
      </c>
      <c r="I32" s="41">
        <v>10</v>
      </c>
      <c r="J32" s="14">
        <f>IF(C32="Economics",VLOOKUP(A32,OPT!A$7:B$120,2),"")</f>
        <v>4</v>
      </c>
      <c r="K32" s="14">
        <f>IF(C32="Economics",VLOOKUP(A32,OPT!C$7:D$120,2),"")</f>
        <v>9</v>
      </c>
      <c r="L32" s="15" t="str">
        <f>IF(C32="HISTORY",VLOOKUP(A32,OPT!E$1:G$50,2),"")</f>
        <v/>
      </c>
      <c r="M32" s="15" t="str">
        <f>IF(C32="HISTORY",VLOOKUP(A32,OPT!E$1:G$50,3),"")</f>
        <v/>
      </c>
      <c r="N32" s="15" t="str">
        <f>IF(C32="HISTORY",VLOOKUP(A32,OPT!H$1:I$50,2),"")</f>
        <v/>
      </c>
      <c r="O32" s="15" t="str">
        <f>IF(C32="HISTORY",M32+N32,"")</f>
        <v/>
      </c>
    </row>
    <row r="33" spans="1:15" ht="18">
      <c r="A33" s="35">
        <v>1177</v>
      </c>
      <c r="B33" s="36" t="s">
        <v>61</v>
      </c>
      <c r="C33" s="37" t="s">
        <v>36</v>
      </c>
      <c r="D33" s="41">
        <v>9</v>
      </c>
      <c r="E33" s="41">
        <v>15</v>
      </c>
      <c r="F33" s="15">
        <v>14</v>
      </c>
      <c r="G33" s="41">
        <v>7</v>
      </c>
      <c r="H33" s="41">
        <v>15</v>
      </c>
      <c r="I33" s="41">
        <v>20</v>
      </c>
      <c r="J33" s="14">
        <f>IF(C33="Economics",VLOOKUP(A33,OPT!A$7:B$120,2),"")</f>
        <v>10</v>
      </c>
      <c r="K33" s="14">
        <f>IF(C33="Economics",VLOOKUP(A33,OPT!C$7:D$120,2),"")</f>
        <v>15</v>
      </c>
      <c r="L33" s="15" t="str">
        <f>IF(C33="HISTORY",VLOOKUP(A33,OPT!E$1:G$50,2),"")</f>
        <v/>
      </c>
      <c r="M33" s="15" t="str">
        <f>IF(C33="HISTORY",VLOOKUP(A33,OPT!E$1:G$50,3),"")</f>
        <v/>
      </c>
      <c r="N33" s="15" t="str">
        <f>IF(C33="HISTORY",VLOOKUP(A33,OPT!H$1:I$50,2),"")</f>
        <v/>
      </c>
      <c r="O33" s="15" t="str">
        <f>IF(C33="HISTORY",M33+N33,"")</f>
        <v/>
      </c>
    </row>
    <row r="34" spans="1:15" ht="18">
      <c r="A34" s="35">
        <v>1178</v>
      </c>
      <c r="B34" s="36" t="s">
        <v>62</v>
      </c>
      <c r="C34" s="37" t="s">
        <v>36</v>
      </c>
      <c r="D34" s="41">
        <v>3</v>
      </c>
      <c r="E34" s="41">
        <v>2</v>
      </c>
      <c r="F34" s="15">
        <v>3</v>
      </c>
      <c r="G34" s="41">
        <v>1</v>
      </c>
      <c r="H34" s="41">
        <v>3</v>
      </c>
      <c r="I34" s="41">
        <v>5</v>
      </c>
      <c r="J34" s="14">
        <f>IF(C34="Economics",VLOOKUP(A34,OPT!A$7:B$120,2),"")</f>
        <v>0</v>
      </c>
      <c r="K34" s="14">
        <f>IF(C34="Economics",VLOOKUP(A34,OPT!C$7:D$120,2),"")</f>
        <v>1</v>
      </c>
      <c r="L34" s="15" t="str">
        <f>IF(C34="HISTORY",VLOOKUP(A34,OPT!E$1:G$50,2),"")</f>
        <v/>
      </c>
      <c r="M34" s="15" t="str">
        <f>IF(C34="HISTORY",VLOOKUP(A34,OPT!E$1:G$50,3),"")</f>
        <v/>
      </c>
      <c r="N34" s="15" t="str">
        <f>IF(C34="HISTORY",VLOOKUP(A34,OPT!H$1:I$50,2),"")</f>
        <v/>
      </c>
      <c r="O34" s="15" t="str">
        <f>IF(C34="HISTORY",M34+N34,"")</f>
        <v/>
      </c>
    </row>
    <row r="35" spans="1:15" ht="18">
      <c r="A35" s="35">
        <v>1179</v>
      </c>
      <c r="B35" s="36" t="s">
        <v>63</v>
      </c>
      <c r="C35" s="37" t="s">
        <v>34</v>
      </c>
      <c r="D35" s="41">
        <v>7</v>
      </c>
      <c r="E35" s="41">
        <v>5</v>
      </c>
      <c r="F35" s="15">
        <v>7</v>
      </c>
      <c r="G35" s="41">
        <v>2</v>
      </c>
      <c r="H35" s="41">
        <v>7</v>
      </c>
      <c r="I35" s="41">
        <v>12</v>
      </c>
      <c r="J35" s="14" t="str">
        <f>IF(C35="Economics",VLOOKUP(A35,OPT!A$7:B$120,2),"")</f>
        <v/>
      </c>
      <c r="K35" s="14" t="str">
        <f>IF(C35="Economics",VLOOKUP(A35,OPT!C$7:D$120,2),"")</f>
        <v/>
      </c>
      <c r="L35" s="15">
        <f>IF(C35="HISTORY",VLOOKUP(A35,OPT!E$1:G$50,2),"")</f>
        <v>2</v>
      </c>
      <c r="M35" s="15">
        <f>IF(C35="HISTORY",VLOOKUP(A35,OPT!E$1:G$50,3),"")</f>
        <v>2</v>
      </c>
      <c r="N35" s="15">
        <f>IF(C35="HISTORY",VLOOKUP(A35,OPT!H$1:I$50,2),"")</f>
        <v>0</v>
      </c>
      <c r="O35" s="15">
        <f>IF(C35="HISTORY",M35+N35,"")</f>
        <v>2</v>
      </c>
    </row>
    <row r="36" spans="1:15" ht="18">
      <c r="A36" s="35">
        <v>1180</v>
      </c>
      <c r="B36" s="36" t="s">
        <v>64</v>
      </c>
      <c r="C36" s="37" t="s">
        <v>34</v>
      </c>
      <c r="D36" s="41">
        <v>9</v>
      </c>
      <c r="E36" s="41">
        <v>10</v>
      </c>
      <c r="F36" s="15">
        <v>8</v>
      </c>
      <c r="G36" s="41">
        <v>4</v>
      </c>
      <c r="H36" s="41">
        <v>12</v>
      </c>
      <c r="I36" s="41">
        <v>13</v>
      </c>
      <c r="J36" s="14" t="str">
        <f>IF(C36="Economics",VLOOKUP(A36,OPT!A$7:B$120,2),"")</f>
        <v/>
      </c>
      <c r="K36" s="14" t="str">
        <f>IF(C36="Economics",VLOOKUP(A36,OPT!C$7:D$120,2),"")</f>
        <v/>
      </c>
      <c r="L36" s="15">
        <f>IF(C36="HISTORY",VLOOKUP(A36,OPT!E$1:G$50,2),"")</f>
        <v>4</v>
      </c>
      <c r="M36" s="15">
        <f>IF(C36="HISTORY",VLOOKUP(A36,OPT!E$1:G$50,3),"")</f>
        <v>2</v>
      </c>
      <c r="N36" s="15">
        <f>IF(C36="HISTORY",VLOOKUP(A36,OPT!H$1:I$50,2),"")</f>
        <v>0</v>
      </c>
      <c r="O36" s="15">
        <f>IF(C36="HISTORY",M36+N36,"")</f>
        <v>2</v>
      </c>
    </row>
    <row r="37" spans="1:15" ht="18">
      <c r="A37" s="35">
        <v>1181</v>
      </c>
      <c r="B37" s="36" t="s">
        <v>65</v>
      </c>
      <c r="C37" s="37" t="s">
        <v>34</v>
      </c>
      <c r="D37" s="41">
        <v>7</v>
      </c>
      <c r="E37" s="41">
        <v>3</v>
      </c>
      <c r="F37" s="15">
        <v>5</v>
      </c>
      <c r="G37" s="41">
        <v>1</v>
      </c>
      <c r="H37" s="41">
        <v>6</v>
      </c>
      <c r="I37" s="41">
        <v>8</v>
      </c>
      <c r="J37" s="14" t="str">
        <f>IF(C37="Economics",VLOOKUP(A37,OPT!A$7:B$120,2),"")</f>
        <v/>
      </c>
      <c r="K37" s="14" t="str">
        <f>IF(C37="Economics",VLOOKUP(A37,OPT!C$7:D$120,2),"")</f>
        <v/>
      </c>
      <c r="L37" s="15">
        <f>IF(C37="HISTORY",VLOOKUP(A37,OPT!E$1:G$50,2),"")</f>
        <v>3</v>
      </c>
      <c r="M37" s="15">
        <f>IF(C37="HISTORY",VLOOKUP(A37,OPT!E$1:G$50,3),"")</f>
        <v>1</v>
      </c>
      <c r="N37" s="15">
        <f>IF(C37="HISTORY",VLOOKUP(A37,OPT!H$1:I$50,2),"")</f>
        <v>0</v>
      </c>
      <c r="O37" s="15">
        <f>IF(C37="HISTORY",M37+N37,"")</f>
        <v>1</v>
      </c>
    </row>
    <row r="38" spans="1:15" ht="18">
      <c r="A38" s="35">
        <v>1182</v>
      </c>
      <c r="B38" s="36" t="s">
        <v>66</v>
      </c>
      <c r="C38" s="37" t="s">
        <v>34</v>
      </c>
      <c r="D38" s="41">
        <v>2</v>
      </c>
      <c r="E38" s="41">
        <v>2</v>
      </c>
      <c r="F38" s="15">
        <v>3</v>
      </c>
      <c r="G38" s="41">
        <v>0</v>
      </c>
      <c r="H38" s="41">
        <v>1</v>
      </c>
      <c r="I38" s="41">
        <v>9</v>
      </c>
      <c r="J38" s="14" t="str">
        <f>IF(C38="Economics",VLOOKUP(A38,OPT!A$7:B$120,2),"")</f>
        <v/>
      </c>
      <c r="K38" s="14" t="str">
        <f>IF(C38="Economics",VLOOKUP(A38,OPT!C$7:D$120,2),"")</f>
        <v/>
      </c>
      <c r="L38" s="15">
        <f>IF(C38="HISTORY",VLOOKUP(A38,OPT!E$1:G$50,2),"")</f>
        <v>2</v>
      </c>
      <c r="M38" s="15">
        <f>IF(C38="HISTORY",VLOOKUP(A38,OPT!E$1:G$50,3),"")</f>
        <v>0</v>
      </c>
      <c r="N38" s="15">
        <f>IF(C38="HISTORY",VLOOKUP(A38,OPT!H$1:I$50,2),"")</f>
        <v>0</v>
      </c>
      <c r="O38" s="15">
        <f>IF(C38="HISTORY",M38+N38,"")</f>
        <v>0</v>
      </c>
    </row>
    <row r="39" spans="1:15" ht="18">
      <c r="A39" s="35">
        <v>1183</v>
      </c>
      <c r="B39" s="36" t="s">
        <v>67</v>
      </c>
      <c r="C39" s="37" t="s">
        <v>36</v>
      </c>
      <c r="D39" s="41">
        <v>4</v>
      </c>
      <c r="E39" s="41">
        <v>6</v>
      </c>
      <c r="F39" s="15">
        <v>4</v>
      </c>
      <c r="G39" s="41">
        <v>3</v>
      </c>
      <c r="H39" s="41">
        <v>8</v>
      </c>
      <c r="I39" s="41">
        <v>10</v>
      </c>
      <c r="J39" s="14">
        <f>IF(C39="Economics",VLOOKUP(A39,OPT!A$7:B$120,2),"")</f>
        <v>2</v>
      </c>
      <c r="K39" s="14">
        <f>IF(C39="Economics",VLOOKUP(A39,OPT!C$7:D$120,2),"")</f>
        <v>5</v>
      </c>
      <c r="L39" s="15" t="str">
        <f>IF(C39="HISTORY",VLOOKUP(A39,OPT!E$1:G$50,2),"")</f>
        <v/>
      </c>
      <c r="M39" s="15" t="str">
        <f>IF(C39="HISTORY",VLOOKUP(A39,OPT!E$1:G$50,3),"")</f>
        <v/>
      </c>
      <c r="N39" s="15" t="str">
        <f>IF(C39="HISTORY",VLOOKUP(A39,OPT!H$1:I$50,2),"")</f>
        <v/>
      </c>
      <c r="O39" s="15" t="str">
        <f>IF(C39="HISTORY",M39+N39,"")</f>
        <v/>
      </c>
    </row>
    <row r="40" spans="1:15" ht="18">
      <c r="A40" s="35">
        <v>1184</v>
      </c>
      <c r="B40" s="36" t="s">
        <v>68</v>
      </c>
      <c r="C40" s="37" t="s">
        <v>34</v>
      </c>
      <c r="D40" s="41">
        <v>3</v>
      </c>
      <c r="E40" s="41">
        <v>2</v>
      </c>
      <c r="F40" s="15">
        <v>5</v>
      </c>
      <c r="G40" s="41">
        <v>0</v>
      </c>
      <c r="H40" s="41">
        <v>2</v>
      </c>
      <c r="I40" s="41">
        <v>9</v>
      </c>
      <c r="J40" s="14" t="str">
        <f>IF(C40="Economics",VLOOKUP(A40,OPT!A$7:B$120,2),"")</f>
        <v/>
      </c>
      <c r="K40" s="14" t="str">
        <f>IF(C40="Economics",VLOOKUP(A40,OPT!C$7:D$120,2),"")</f>
        <v/>
      </c>
      <c r="L40" s="15">
        <f>IF(C40="HISTORY",VLOOKUP(A40,OPT!E$1:G$50,2),"")</f>
        <v>3</v>
      </c>
      <c r="M40" s="15">
        <f>IF(C40="HISTORY",VLOOKUP(A40,OPT!E$1:G$50,3),"")</f>
        <v>1</v>
      </c>
      <c r="N40" s="15">
        <f>IF(C40="HISTORY",VLOOKUP(A40,OPT!H$1:I$50,2),"")</f>
        <v>0</v>
      </c>
      <c r="O40" s="15">
        <f>IF(C40="HISTORY",M40+N40,"")</f>
        <v>1</v>
      </c>
    </row>
    <row r="41" spans="1:15" ht="18">
      <c r="A41" s="35">
        <v>1185</v>
      </c>
      <c r="B41" s="36" t="s">
        <v>69</v>
      </c>
      <c r="C41" s="37" t="s">
        <v>36</v>
      </c>
      <c r="D41" s="41">
        <v>6</v>
      </c>
      <c r="E41" s="41">
        <v>5</v>
      </c>
      <c r="F41" s="15">
        <v>8</v>
      </c>
      <c r="G41" s="41">
        <v>1</v>
      </c>
      <c r="H41" s="41">
        <v>8</v>
      </c>
      <c r="I41" s="41">
        <v>9</v>
      </c>
      <c r="J41" s="14">
        <f>IF(C41="Economics",VLOOKUP(A41,OPT!A$7:B$120,2),"")</f>
        <v>7</v>
      </c>
      <c r="K41" s="14">
        <f>IF(C41="Economics",VLOOKUP(A41,OPT!C$7:D$120,2),"")</f>
        <v>7</v>
      </c>
      <c r="L41" s="15" t="str">
        <f>IF(C41="HISTORY",VLOOKUP(A41,OPT!E$1:G$50,2),"")</f>
        <v/>
      </c>
      <c r="M41" s="15" t="str">
        <f>IF(C41="HISTORY",VLOOKUP(A41,OPT!E$1:G$50,3),"")</f>
        <v/>
      </c>
      <c r="N41" s="15" t="str">
        <f>IF(C41="HISTORY",VLOOKUP(A41,OPT!H$1:I$50,2),"")</f>
        <v/>
      </c>
      <c r="O41" s="15" t="str">
        <f>IF(C41="HISTORY",M41+N41,"")</f>
        <v/>
      </c>
    </row>
    <row r="42" spans="1:15" ht="18">
      <c r="A42" s="35">
        <v>1186</v>
      </c>
      <c r="B42" s="36" t="s">
        <v>70</v>
      </c>
      <c r="C42" s="37" t="s">
        <v>34</v>
      </c>
      <c r="D42" s="41">
        <v>1</v>
      </c>
      <c r="E42" s="41">
        <v>0</v>
      </c>
      <c r="F42" s="15">
        <v>3</v>
      </c>
      <c r="G42" s="41">
        <v>1</v>
      </c>
      <c r="H42" s="41">
        <v>3</v>
      </c>
      <c r="I42" s="41">
        <v>5</v>
      </c>
      <c r="J42" s="14" t="str">
        <f>IF(C42="Economics",VLOOKUP(A42,OPT!A$7:B$120,2),"")</f>
        <v/>
      </c>
      <c r="K42" s="14" t="str">
        <f>IF(C42="Economics",VLOOKUP(A42,OPT!C$7:D$120,2),"")</f>
        <v/>
      </c>
      <c r="L42" s="15">
        <f>IF(C42="HISTORY",VLOOKUP(A42,OPT!E$1:G$50,2),"")</f>
        <v>1</v>
      </c>
      <c r="M42" s="15">
        <f>IF(C42="HISTORY",VLOOKUP(A42,OPT!E$1:G$50,3),"")</f>
        <v>0</v>
      </c>
      <c r="N42" s="15">
        <f>IF(C42="HISTORY",VLOOKUP(A42,OPT!H$1:I$50,2),"")</f>
        <v>0</v>
      </c>
      <c r="O42" s="15">
        <f>IF(C42="HISTORY",M42+N42,"")</f>
        <v>0</v>
      </c>
    </row>
    <row r="43" spans="1:15" ht="18">
      <c r="A43" s="35">
        <v>1187</v>
      </c>
      <c r="B43" s="36" t="s">
        <v>71</v>
      </c>
      <c r="C43" s="37" t="s">
        <v>72</v>
      </c>
      <c r="D43" s="41">
        <v>9</v>
      </c>
      <c r="E43" s="41">
        <v>15</v>
      </c>
      <c r="F43" s="15">
        <v>12</v>
      </c>
      <c r="G43" s="41">
        <v>7</v>
      </c>
      <c r="H43" s="41">
        <v>14</v>
      </c>
      <c r="I43" s="41">
        <v>12</v>
      </c>
      <c r="J43" s="14" t="str">
        <f>IF(C43="Economics",VLOOKUP(A43,OPT!A$7:B$120,2),"")</f>
        <v/>
      </c>
      <c r="K43" s="14" t="str">
        <f>IF(C43="Economics",VLOOKUP(A43,OPT!C$7:D$120,2),"")</f>
        <v/>
      </c>
      <c r="L43" s="15" t="str">
        <f>IF(C43="HISTORY",VLOOKUP(A43,OPT!E$1:G$50,2),"")</f>
        <v/>
      </c>
      <c r="M43" s="15" t="str">
        <f>IF(C43="HISTORY",VLOOKUP(A43,OPT!E$1:G$50,3),"")</f>
        <v/>
      </c>
      <c r="N43" s="15" t="str">
        <f>IF(C43="HISTORY",VLOOKUP(A43,OPT!H$1:I$50,2),"")</f>
        <v/>
      </c>
      <c r="O43" s="15" t="str">
        <f>IF(C43="HISTORY",M43+N43,"")</f>
        <v/>
      </c>
    </row>
    <row r="44" spans="1:15" ht="18">
      <c r="A44" s="35">
        <v>1188</v>
      </c>
      <c r="B44" s="36" t="s">
        <v>73</v>
      </c>
      <c r="C44" s="37" t="s">
        <v>34</v>
      </c>
      <c r="D44" s="41">
        <v>4</v>
      </c>
      <c r="E44" s="41">
        <v>6</v>
      </c>
      <c r="F44" s="15">
        <v>7</v>
      </c>
      <c r="G44" s="41">
        <v>2</v>
      </c>
      <c r="H44" s="41">
        <v>9</v>
      </c>
      <c r="I44" s="41">
        <v>11</v>
      </c>
      <c r="J44" s="14" t="str">
        <f>IF(C44="Economics",VLOOKUP(A44,OPT!A$7:B$120,2),"")</f>
        <v/>
      </c>
      <c r="K44" s="14" t="str">
        <f>IF(C44="Economics",VLOOKUP(A44,OPT!C$7:D$120,2),"")</f>
        <v/>
      </c>
      <c r="L44" s="15">
        <f>IF(C44="HISTORY",VLOOKUP(A44,OPT!E$1:G$50,2),"")</f>
        <v>0</v>
      </c>
      <c r="M44" s="15">
        <f>IF(C44="HISTORY",VLOOKUP(A44,OPT!E$1:G$50,3),"")</f>
        <v>2</v>
      </c>
      <c r="N44" s="15">
        <f>IF(C44="HISTORY",VLOOKUP(A44,OPT!H$1:I$50,2),"")</f>
        <v>0</v>
      </c>
      <c r="O44" s="15">
        <f>IF(C44="HISTORY",M44+N44,"")</f>
        <v>2</v>
      </c>
    </row>
    <row r="45" spans="1:15" ht="18">
      <c r="A45" s="35">
        <v>1189</v>
      </c>
      <c r="B45" s="36" t="s">
        <v>74</v>
      </c>
      <c r="C45" s="37" t="s">
        <v>36</v>
      </c>
      <c r="D45" s="41">
        <v>4</v>
      </c>
      <c r="E45" s="41">
        <v>2</v>
      </c>
      <c r="F45" s="15">
        <v>4</v>
      </c>
      <c r="G45" s="41">
        <v>1</v>
      </c>
      <c r="H45" s="41">
        <v>6</v>
      </c>
      <c r="I45" s="41">
        <v>8</v>
      </c>
      <c r="J45" s="14">
        <f>IF(C45="Economics",VLOOKUP(A45,OPT!A$7:B$120,2),"")</f>
        <v>2</v>
      </c>
      <c r="K45" s="14">
        <f>IF(C45="Economics",VLOOKUP(A45,OPT!C$7:D$120,2),"")</f>
        <v>5</v>
      </c>
      <c r="L45" s="15" t="str">
        <f>IF(C45="HISTORY",VLOOKUP(A45,OPT!E$1:G$50,2),"")</f>
        <v/>
      </c>
      <c r="M45" s="15" t="str">
        <f>IF(C45="HISTORY",VLOOKUP(A45,OPT!E$1:G$50,3),"")</f>
        <v/>
      </c>
      <c r="N45" s="15" t="str">
        <f>IF(C45="HISTORY",VLOOKUP(A45,OPT!H$1:I$50,2),"")</f>
        <v/>
      </c>
      <c r="O45" s="15" t="str">
        <f>IF(C45="HISTORY",M45+N45,"")</f>
        <v/>
      </c>
    </row>
    <row r="46" spans="1:15" ht="18">
      <c r="A46" s="35">
        <v>1190</v>
      </c>
      <c r="B46" s="36" t="s">
        <v>75</v>
      </c>
      <c r="C46" s="37" t="s">
        <v>34</v>
      </c>
      <c r="D46" s="41">
        <v>1</v>
      </c>
      <c r="E46" s="41">
        <v>5</v>
      </c>
      <c r="F46" s="15">
        <v>1</v>
      </c>
      <c r="G46" s="41">
        <v>1</v>
      </c>
      <c r="H46" s="41">
        <v>3</v>
      </c>
      <c r="I46" s="41">
        <v>6</v>
      </c>
      <c r="J46" s="14" t="str">
        <f>IF(C46="Economics",VLOOKUP(A46,OPT!A$7:B$120,2),"")</f>
        <v/>
      </c>
      <c r="K46" s="14" t="str">
        <f>IF(C46="Economics",VLOOKUP(A46,OPT!C$7:D$120,2),"")</f>
        <v/>
      </c>
      <c r="L46" s="15">
        <f>IF(C46="HISTORY",VLOOKUP(A46,OPT!E$1:G$50,2),"")</f>
        <v>3</v>
      </c>
      <c r="M46" s="15">
        <f>IF(C46="HISTORY",VLOOKUP(A46,OPT!E$1:G$50,3),"")</f>
        <v>1</v>
      </c>
      <c r="N46" s="15">
        <f>IF(C46="HISTORY",VLOOKUP(A46,OPT!H$1:I$50,2),"")</f>
        <v>0</v>
      </c>
      <c r="O46" s="15">
        <f>IF(C46="HISTORY",M46+N46,"")</f>
        <v>1</v>
      </c>
    </row>
    <row r="47" spans="1:15" ht="18">
      <c r="A47" s="35">
        <v>1191</v>
      </c>
      <c r="B47" s="36" t="s">
        <v>76</v>
      </c>
      <c r="C47" s="37" t="s">
        <v>34</v>
      </c>
      <c r="D47" s="41">
        <v>12</v>
      </c>
      <c r="E47" s="41">
        <v>13</v>
      </c>
      <c r="F47" s="15">
        <v>12</v>
      </c>
      <c r="G47" s="41">
        <v>7</v>
      </c>
      <c r="H47" s="41">
        <v>13</v>
      </c>
      <c r="I47" s="41">
        <v>18</v>
      </c>
      <c r="J47" s="14" t="str">
        <f>IF(C47="Economics",VLOOKUP(A47,OPT!A$7:B$120,2),"")</f>
        <v/>
      </c>
      <c r="K47" s="14" t="str">
        <f>IF(C47="Economics",VLOOKUP(A47,OPT!C$7:D$120,2),"")</f>
        <v/>
      </c>
      <c r="L47" s="15">
        <f>IF(C47="HISTORY",VLOOKUP(A47,OPT!E$1:G$50,2),"")</f>
        <v>6</v>
      </c>
      <c r="M47" s="15">
        <f>IF(C47="HISTORY",VLOOKUP(A47,OPT!E$1:G$50,3),"")</f>
        <v>3</v>
      </c>
      <c r="N47" s="15">
        <f>IF(C47="HISTORY",VLOOKUP(A47,OPT!H$1:I$50,2),"")</f>
        <v>0</v>
      </c>
      <c r="O47" s="15">
        <f>IF(C47="HISTORY",M47+N47,"")</f>
        <v>3</v>
      </c>
    </row>
    <row r="48" spans="1:15" ht="18">
      <c r="A48" s="35">
        <v>1192</v>
      </c>
      <c r="B48" s="36" t="s">
        <v>77</v>
      </c>
      <c r="C48" s="37" t="s">
        <v>34</v>
      </c>
      <c r="D48" s="41">
        <v>1</v>
      </c>
      <c r="E48" s="41">
        <v>5</v>
      </c>
      <c r="F48" s="15">
        <v>4</v>
      </c>
      <c r="G48" s="41">
        <v>2</v>
      </c>
      <c r="H48" s="41">
        <v>10</v>
      </c>
      <c r="I48" s="41">
        <v>12</v>
      </c>
      <c r="J48" s="14" t="str">
        <f>IF(C48="Economics",VLOOKUP(A48,OPT!A$7:B$120,2),"")</f>
        <v/>
      </c>
      <c r="K48" s="14" t="str">
        <f>IF(C48="Economics",VLOOKUP(A48,OPT!C$7:D$120,2),"")</f>
        <v/>
      </c>
      <c r="L48" s="15">
        <f>IF(C48="HISTORY",VLOOKUP(A48,OPT!E$1:G$50,2),"")</f>
        <v>1</v>
      </c>
      <c r="M48" s="15">
        <f>IF(C48="HISTORY",VLOOKUP(A48,OPT!E$1:G$50,3),"")</f>
        <v>3</v>
      </c>
      <c r="N48" s="15">
        <f>IF(C48="HISTORY",VLOOKUP(A48,OPT!H$1:I$50,2),"")</f>
        <v>0</v>
      </c>
      <c r="O48" s="15">
        <f>IF(C48="HISTORY",M48+N48,"")</f>
        <v>3</v>
      </c>
    </row>
    <row r="49" spans="1:15" ht="18">
      <c r="A49" s="35">
        <v>1193</v>
      </c>
      <c r="B49" s="36" t="s">
        <v>78</v>
      </c>
      <c r="C49" s="37" t="s">
        <v>34</v>
      </c>
      <c r="D49" s="41">
        <v>6</v>
      </c>
      <c r="E49" s="41">
        <v>7</v>
      </c>
      <c r="F49" s="15">
        <v>4</v>
      </c>
      <c r="G49" s="41">
        <v>2</v>
      </c>
      <c r="H49" s="41">
        <v>9</v>
      </c>
      <c r="I49" s="41">
        <v>5</v>
      </c>
      <c r="J49" s="14" t="str">
        <f>IF(C49="Economics",VLOOKUP(A49,OPT!A$7:B$120,2),"")</f>
        <v/>
      </c>
      <c r="K49" s="14" t="str">
        <f>IF(C49="Economics",VLOOKUP(A49,OPT!C$7:D$120,2),"")</f>
        <v/>
      </c>
      <c r="L49" s="15">
        <f>IF(C49="HISTORY",VLOOKUP(A49,OPT!E$1:G$50,2),"")</f>
        <v>3</v>
      </c>
      <c r="M49" s="15">
        <f>IF(C49="HISTORY",VLOOKUP(A49,OPT!E$1:G$50,3),"")</f>
        <v>1</v>
      </c>
      <c r="N49" s="15">
        <f>IF(C49="HISTORY",VLOOKUP(A49,OPT!H$1:I$50,2),"")</f>
        <v>0</v>
      </c>
      <c r="O49" s="15">
        <f>IF(C49="HISTORY",M49+N49,"")</f>
        <v>1</v>
      </c>
    </row>
    <row r="50" spans="1:15" ht="18">
      <c r="A50" s="35">
        <v>1194</v>
      </c>
      <c r="B50" s="36" t="s">
        <v>79</v>
      </c>
      <c r="C50" s="37" t="s">
        <v>34</v>
      </c>
      <c r="D50" s="41">
        <v>7</v>
      </c>
      <c r="E50" s="41">
        <v>9</v>
      </c>
      <c r="F50" s="15">
        <v>8</v>
      </c>
      <c r="G50" s="41">
        <v>2</v>
      </c>
      <c r="H50" s="41">
        <v>11</v>
      </c>
      <c r="I50" s="41">
        <v>14</v>
      </c>
      <c r="J50" s="14" t="str">
        <f>IF(C50="Economics",VLOOKUP(A50,OPT!A$7:B$120,2),"")</f>
        <v/>
      </c>
      <c r="K50" s="14" t="str">
        <f>IF(C50="Economics",VLOOKUP(A50,OPT!C$7:D$120,2),"")</f>
        <v/>
      </c>
      <c r="L50" s="15">
        <f>IF(C50="HISTORY",VLOOKUP(A50,OPT!E$1:G$50,2),"")</f>
        <v>3</v>
      </c>
      <c r="M50" s="15">
        <f>IF(C50="HISTORY",VLOOKUP(A50,OPT!E$1:G$50,3),"")</f>
        <v>0</v>
      </c>
      <c r="N50" s="15">
        <f>IF(C50="HISTORY",VLOOKUP(A50,OPT!H$1:I$50,2),"")</f>
        <v>0</v>
      </c>
      <c r="O50" s="15">
        <f>IF(C50="HISTORY",M50+N50,"")</f>
        <v>0</v>
      </c>
    </row>
    <row r="51" spans="1:15" ht="18">
      <c r="A51" s="35">
        <v>1195</v>
      </c>
      <c r="B51" s="36" t="s">
        <v>80</v>
      </c>
      <c r="C51" s="37" t="s">
        <v>34</v>
      </c>
      <c r="D51" s="41">
        <v>3</v>
      </c>
      <c r="E51" s="41">
        <v>6</v>
      </c>
      <c r="F51" s="15">
        <v>6</v>
      </c>
      <c r="G51" s="41">
        <v>2</v>
      </c>
      <c r="H51" s="41">
        <v>9</v>
      </c>
      <c r="I51" s="41">
        <v>10</v>
      </c>
      <c r="J51" s="14" t="str">
        <f>IF(C51="Economics",VLOOKUP(A51,OPT!A$7:B$120,2),"")</f>
        <v/>
      </c>
      <c r="K51" s="14" t="str">
        <f>IF(C51="Economics",VLOOKUP(A51,OPT!C$7:D$120,2),"")</f>
        <v/>
      </c>
      <c r="L51" s="15">
        <f>IF(C51="HISTORY",VLOOKUP(A51,OPT!E$1:G$50,2),"")</f>
        <v>0</v>
      </c>
      <c r="M51" s="15">
        <f>IF(C51="HISTORY",VLOOKUP(A51,OPT!E$1:G$50,3),"")</f>
        <v>1</v>
      </c>
      <c r="N51" s="15">
        <f>IF(C51="HISTORY",VLOOKUP(A51,OPT!H$1:I$50,2),"")</f>
        <v>0</v>
      </c>
      <c r="O51" s="15">
        <f>IF(C51="HISTORY",M51+N51,"")</f>
        <v>1</v>
      </c>
    </row>
    <row r="52" spans="1:15" ht="18">
      <c r="A52" s="35">
        <v>1196</v>
      </c>
      <c r="B52" s="36" t="s">
        <v>81</v>
      </c>
      <c r="C52" s="37" t="s">
        <v>34</v>
      </c>
      <c r="D52" s="41">
        <v>5</v>
      </c>
      <c r="E52" s="41">
        <v>6</v>
      </c>
      <c r="F52" s="15">
        <v>4</v>
      </c>
      <c r="G52" s="41">
        <v>2</v>
      </c>
      <c r="H52" s="41">
        <v>8</v>
      </c>
      <c r="I52" s="41">
        <v>5</v>
      </c>
      <c r="J52" s="14" t="str">
        <f>IF(C52="Economics",VLOOKUP(A52,OPT!A$7:B$120,2),"")</f>
        <v/>
      </c>
      <c r="K52" s="14" t="str">
        <f>IF(C52="Economics",VLOOKUP(A52,OPT!C$7:D$120,2),"")</f>
        <v/>
      </c>
      <c r="L52" s="15">
        <f>IF(C52="HISTORY",VLOOKUP(A52,OPT!E$1:G$50,2),"")</f>
        <v>3</v>
      </c>
      <c r="M52" s="15">
        <f>IF(C52="HISTORY",VLOOKUP(A52,OPT!E$1:G$50,3),"")</f>
        <v>1</v>
      </c>
      <c r="N52" s="15">
        <f>IF(C52="HISTORY",VLOOKUP(A52,OPT!H$1:I$50,2),"")</f>
        <v>0</v>
      </c>
      <c r="O52" s="15">
        <f>IF(C52="HISTORY",M52+N52,"")</f>
        <v>1</v>
      </c>
    </row>
    <row r="53" spans="1:15" ht="18">
      <c r="A53" s="35">
        <v>1197</v>
      </c>
      <c r="B53" s="36" t="s">
        <v>82</v>
      </c>
      <c r="C53" s="37" t="s">
        <v>34</v>
      </c>
      <c r="D53" s="41">
        <v>4</v>
      </c>
      <c r="E53" s="41">
        <v>5</v>
      </c>
      <c r="F53" s="15">
        <v>5</v>
      </c>
      <c r="G53" s="41">
        <v>0</v>
      </c>
      <c r="H53" s="41">
        <v>2</v>
      </c>
      <c r="I53" s="41">
        <v>6</v>
      </c>
      <c r="J53" s="14" t="str">
        <f>IF(C53="Economics",VLOOKUP(A53,OPT!A$7:B$120,2),"")</f>
        <v/>
      </c>
      <c r="K53" s="14" t="str">
        <f>IF(C53="Economics",VLOOKUP(A53,OPT!C$7:D$120,2),"")</f>
        <v/>
      </c>
      <c r="L53" s="15">
        <f>IF(C53="HISTORY",VLOOKUP(A53,OPT!E$1:G$50,2),"")</f>
        <v>2</v>
      </c>
      <c r="M53" s="15">
        <f>IF(C53="HISTORY",VLOOKUP(A53,OPT!E$1:G$50,3),"")</f>
        <v>0</v>
      </c>
      <c r="N53" s="15">
        <f>IF(C53="HISTORY",VLOOKUP(A53,OPT!H$1:I$50,2),"")</f>
        <v>0</v>
      </c>
      <c r="O53" s="15">
        <f>IF(C53="HISTORY",M53+N53,"")</f>
        <v>0</v>
      </c>
    </row>
    <row r="54" spans="1:15" ht="18">
      <c r="A54" s="35">
        <v>1198</v>
      </c>
      <c r="B54" s="36" t="s">
        <v>83</v>
      </c>
      <c r="C54" s="37" t="s">
        <v>34</v>
      </c>
      <c r="D54" s="41">
        <v>14</v>
      </c>
      <c r="E54" s="41">
        <v>13</v>
      </c>
      <c r="F54" s="15">
        <v>13</v>
      </c>
      <c r="G54" s="41">
        <v>6</v>
      </c>
      <c r="H54" s="41">
        <v>15</v>
      </c>
      <c r="I54" s="41">
        <v>22</v>
      </c>
      <c r="J54" s="14" t="str">
        <f>IF(C54="Economics",VLOOKUP(A54,OPT!A$7:B$120,2),"")</f>
        <v/>
      </c>
      <c r="K54" s="14" t="str">
        <f>IF(C54="Economics",VLOOKUP(A54,OPT!C$7:D$120,2),"")</f>
        <v/>
      </c>
      <c r="L54" s="15">
        <f>IF(C54="HISTORY",VLOOKUP(A54,OPT!E$1:G$50,2),"")</f>
        <v>4</v>
      </c>
      <c r="M54" s="15">
        <f>IF(C54="HISTORY",VLOOKUP(A54,OPT!E$1:G$50,3),"")</f>
        <v>3</v>
      </c>
      <c r="N54" s="15">
        <f>IF(C54="HISTORY",VLOOKUP(A54,OPT!H$1:I$50,2),"")</f>
        <v>0</v>
      </c>
      <c r="O54" s="15">
        <f>IF(C54="HISTORY",M54+N54,"")</f>
        <v>3</v>
      </c>
    </row>
    <row r="55" spans="1:15" ht="18">
      <c r="A55" s="35">
        <v>1199</v>
      </c>
      <c r="B55" s="36" t="s">
        <v>84</v>
      </c>
      <c r="C55" s="37" t="s">
        <v>34</v>
      </c>
      <c r="D55" s="41">
        <v>1</v>
      </c>
      <c r="E55" s="41">
        <v>5</v>
      </c>
      <c r="F55" s="15">
        <v>4</v>
      </c>
      <c r="G55" s="41">
        <v>0</v>
      </c>
      <c r="H55" s="41">
        <v>6</v>
      </c>
      <c r="I55" s="41">
        <v>4</v>
      </c>
      <c r="J55" s="14" t="str">
        <f>IF(C55="Economics",VLOOKUP(A55,OPT!A$7:B$120,2),"")</f>
        <v/>
      </c>
      <c r="K55" s="14" t="str">
        <f>IF(C55="Economics",VLOOKUP(A55,OPT!C$7:D$120,2),"")</f>
        <v/>
      </c>
      <c r="L55" s="15">
        <f>IF(C55="HISTORY",VLOOKUP(A55,OPT!E$1:G$50,2),"")</f>
        <v>0</v>
      </c>
      <c r="M55" s="15">
        <f>IF(C55="HISTORY",VLOOKUP(A55,OPT!E$1:G$50,3),"")</f>
        <v>0</v>
      </c>
      <c r="N55" s="15">
        <f>IF(C55="HISTORY",VLOOKUP(A55,OPT!H$1:I$50,2),"")</f>
        <v>0</v>
      </c>
      <c r="O55" s="15">
        <f>IF(C55="HISTORY",M55+N55,"")</f>
        <v>0</v>
      </c>
    </row>
    <row r="56" spans="1:15" ht="18">
      <c r="A56" s="35">
        <v>1200</v>
      </c>
      <c r="B56" s="36" t="s">
        <v>85</v>
      </c>
      <c r="C56" s="37" t="s">
        <v>36</v>
      </c>
      <c r="D56" s="41">
        <v>6</v>
      </c>
      <c r="E56" s="41">
        <v>5</v>
      </c>
      <c r="F56" s="15">
        <v>7</v>
      </c>
      <c r="G56" s="41">
        <v>2</v>
      </c>
      <c r="H56" s="41">
        <v>11</v>
      </c>
      <c r="I56" s="41">
        <v>9</v>
      </c>
      <c r="J56" s="14">
        <f>IF(C56="Economics",VLOOKUP(A56,OPT!A$7:B$120,2),"")</f>
        <v>4</v>
      </c>
      <c r="K56" s="14">
        <f>IF(C56="Economics",VLOOKUP(A56,OPT!C$7:D$120,2),"")</f>
        <v>6</v>
      </c>
      <c r="L56" s="15" t="str">
        <f>IF(C56="HISTORY",VLOOKUP(A56,OPT!E$1:G$50,2),"")</f>
        <v/>
      </c>
      <c r="M56" s="15" t="str">
        <f>IF(C56="HISTORY",VLOOKUP(A56,OPT!E$1:G$50,3),"")</f>
        <v/>
      </c>
      <c r="N56" s="15" t="str">
        <f>IF(C56="HISTORY",VLOOKUP(A56,OPT!H$1:I$50,2),"")</f>
        <v/>
      </c>
      <c r="O56" s="15" t="str">
        <f>IF(C56="HISTORY",M56+N56,"")</f>
        <v/>
      </c>
    </row>
    <row r="57" spans="1:15" ht="18">
      <c r="A57" s="35">
        <v>1201</v>
      </c>
      <c r="B57" s="36" t="s">
        <v>86</v>
      </c>
      <c r="C57" s="37" t="s">
        <v>34</v>
      </c>
      <c r="D57" s="41">
        <v>9</v>
      </c>
      <c r="E57" s="41">
        <v>8</v>
      </c>
      <c r="F57" s="15">
        <v>6</v>
      </c>
      <c r="G57" s="41">
        <v>4</v>
      </c>
      <c r="H57" s="41">
        <v>10</v>
      </c>
      <c r="I57" s="41">
        <v>12</v>
      </c>
      <c r="J57" s="14" t="str">
        <f>IF(C57="Economics",VLOOKUP(A57,OPT!A$7:B$120,2),"")</f>
        <v/>
      </c>
      <c r="K57" s="14" t="str">
        <f>IF(C57="Economics",VLOOKUP(A57,OPT!C$7:D$120,2),"")</f>
        <v/>
      </c>
      <c r="L57" s="15">
        <f>IF(C57="HISTORY",VLOOKUP(A57,OPT!E$1:G$50,2),"")</f>
        <v>2</v>
      </c>
      <c r="M57" s="15">
        <f>IF(C57="HISTORY",VLOOKUP(A57,OPT!E$1:G$50,3),"")</f>
        <v>2</v>
      </c>
      <c r="N57" s="15">
        <f>IF(C57="HISTORY",VLOOKUP(A57,OPT!H$1:I$50,2),"")</f>
        <v>0</v>
      </c>
      <c r="O57" s="15">
        <f>IF(C57="HISTORY",M57+N57,"")</f>
        <v>2</v>
      </c>
    </row>
    <row r="58" spans="1:15" ht="18">
      <c r="A58" s="35">
        <v>1202</v>
      </c>
      <c r="B58" s="36" t="s">
        <v>87</v>
      </c>
      <c r="C58" s="37" t="s">
        <v>34</v>
      </c>
      <c r="D58" s="41">
        <v>1</v>
      </c>
      <c r="E58" s="41">
        <v>2</v>
      </c>
      <c r="F58" s="15">
        <v>2</v>
      </c>
      <c r="G58" s="41">
        <v>2</v>
      </c>
      <c r="H58" s="41">
        <v>3</v>
      </c>
      <c r="I58" s="41">
        <v>6</v>
      </c>
      <c r="J58" s="14" t="str">
        <f>IF(C58="Economics",VLOOKUP(A58,OPT!A$7:B$120,2),"")</f>
        <v/>
      </c>
      <c r="K58" s="14" t="str">
        <f>IF(C58="Economics",VLOOKUP(A58,OPT!C$7:D$120,2),"")</f>
        <v/>
      </c>
      <c r="L58" s="15">
        <f>IF(C58="HISTORY",VLOOKUP(A58,OPT!E$1:G$50,2),"")</f>
        <v>1</v>
      </c>
      <c r="M58" s="15">
        <f>IF(C58="HISTORY",VLOOKUP(A58,OPT!E$1:G$50,3),"")</f>
        <v>1</v>
      </c>
      <c r="N58" s="15">
        <f>IF(C58="HISTORY",VLOOKUP(A58,OPT!H$1:I$50,2),"")</f>
        <v>0</v>
      </c>
      <c r="O58" s="15">
        <f>IF(C58="HISTORY",M58+N58,"")</f>
        <v>1</v>
      </c>
    </row>
    <row r="59" spans="1:15" ht="18">
      <c r="A59" s="35">
        <v>1203</v>
      </c>
      <c r="B59" s="36" t="s">
        <v>88</v>
      </c>
      <c r="C59" s="37" t="s">
        <v>34</v>
      </c>
      <c r="D59" s="41">
        <v>9</v>
      </c>
      <c r="E59" s="41">
        <v>8</v>
      </c>
      <c r="F59" s="15">
        <v>8</v>
      </c>
      <c r="G59" s="41">
        <v>3</v>
      </c>
      <c r="H59" s="41">
        <v>8</v>
      </c>
      <c r="I59" s="41">
        <v>12</v>
      </c>
      <c r="J59" s="14" t="str">
        <f>IF(C59="Economics",VLOOKUP(A59,OPT!A$7:B$120,2),"")</f>
        <v/>
      </c>
      <c r="K59" s="14" t="str">
        <f>IF(C59="Economics",VLOOKUP(A59,OPT!C$7:D$120,2),"")</f>
        <v/>
      </c>
      <c r="L59" s="15">
        <f>IF(C59="HISTORY",VLOOKUP(A59,OPT!E$1:G$50,2),"")</f>
        <v>4</v>
      </c>
      <c r="M59" s="15">
        <f>IF(C59="HISTORY",VLOOKUP(A59,OPT!E$1:G$50,3),"")</f>
        <v>3</v>
      </c>
      <c r="N59" s="15">
        <f>IF(C59="HISTORY",VLOOKUP(A59,OPT!H$1:I$50,2),"")</f>
        <v>0</v>
      </c>
      <c r="O59" s="15">
        <f>IF(C59="HISTORY",M59+N59,"")</f>
        <v>3</v>
      </c>
    </row>
    <row r="60" spans="1:15" ht="18">
      <c r="A60" s="35">
        <v>1204</v>
      </c>
      <c r="B60" s="36" t="s">
        <v>89</v>
      </c>
      <c r="C60" s="37" t="s">
        <v>36</v>
      </c>
      <c r="D60" s="41">
        <v>2</v>
      </c>
      <c r="E60" s="41">
        <v>4</v>
      </c>
      <c r="F60" s="15">
        <v>4</v>
      </c>
      <c r="G60" s="41">
        <v>1</v>
      </c>
      <c r="H60" s="41">
        <v>7</v>
      </c>
      <c r="I60" s="41">
        <v>3</v>
      </c>
      <c r="J60" s="14">
        <f>IF(C60="Economics",VLOOKUP(A60,OPT!A$7:B$120,2),"")</f>
        <v>0</v>
      </c>
      <c r="K60" s="14">
        <f>IF(C60="Economics",VLOOKUP(A60,OPT!C$7:D$120,2),"")</f>
        <v>1</v>
      </c>
      <c r="L60" s="15" t="str">
        <f>IF(C60="HISTORY",VLOOKUP(A60,OPT!E$1:G$50,2),"")</f>
        <v/>
      </c>
      <c r="M60" s="15" t="str">
        <f>IF(C60="HISTORY",VLOOKUP(A60,OPT!E$1:G$50,3),"")</f>
        <v/>
      </c>
      <c r="N60" s="15" t="str">
        <f>IF(C60="HISTORY",VLOOKUP(A60,OPT!H$1:I$50,2),"")</f>
        <v/>
      </c>
      <c r="O60" s="15" t="str">
        <f>IF(C60="HISTORY",M60+N60,"")</f>
        <v/>
      </c>
    </row>
    <row r="61" spans="1:15" ht="18">
      <c r="A61" s="35">
        <v>1205</v>
      </c>
      <c r="B61" s="36" t="s">
        <v>90</v>
      </c>
      <c r="C61" s="37" t="s">
        <v>34</v>
      </c>
      <c r="D61" s="41">
        <v>10</v>
      </c>
      <c r="E61" s="41">
        <v>11</v>
      </c>
      <c r="F61" s="15">
        <v>11</v>
      </c>
      <c r="G61" s="41">
        <v>7</v>
      </c>
      <c r="H61" s="41">
        <v>13</v>
      </c>
      <c r="I61" s="41">
        <v>20</v>
      </c>
      <c r="J61" s="14" t="str">
        <f>IF(C61="Economics",VLOOKUP(A61,OPT!A$7:B$120,2),"")</f>
        <v/>
      </c>
      <c r="K61" s="14" t="str">
        <f>IF(C61="Economics",VLOOKUP(A61,OPT!C$7:D$120,2),"")</f>
        <v/>
      </c>
      <c r="L61" s="15">
        <f>IF(C61="HISTORY",VLOOKUP(A61,OPT!E$1:G$50,2),"")</f>
        <v>6</v>
      </c>
      <c r="M61" s="15">
        <f>IF(C61="HISTORY",VLOOKUP(A61,OPT!E$1:G$50,3),"")</f>
        <v>3</v>
      </c>
      <c r="N61" s="15">
        <f>IF(C61="HISTORY",VLOOKUP(A61,OPT!H$1:I$50,2),"")</f>
        <v>0</v>
      </c>
      <c r="O61" s="15">
        <f>IF(C61="HISTORY",M61+N61,"")</f>
        <v>3</v>
      </c>
    </row>
    <row r="62" spans="1:15" ht="18">
      <c r="A62" s="35">
        <v>1206</v>
      </c>
      <c r="B62" s="36" t="s">
        <v>91</v>
      </c>
      <c r="C62" s="37" t="s">
        <v>34</v>
      </c>
      <c r="D62" s="41">
        <v>13</v>
      </c>
      <c r="E62" s="41">
        <v>14</v>
      </c>
      <c r="F62" s="15">
        <v>13</v>
      </c>
      <c r="G62" s="41">
        <v>5</v>
      </c>
      <c r="H62" s="41">
        <v>15</v>
      </c>
      <c r="I62" s="41">
        <v>21</v>
      </c>
      <c r="J62" s="14" t="str">
        <f>IF(C62="Economics",VLOOKUP(A62,OPT!A$7:B$120,2),"")</f>
        <v/>
      </c>
      <c r="K62" s="14" t="str">
        <f>IF(C62="Economics",VLOOKUP(A62,OPT!C$7:D$120,2),"")</f>
        <v/>
      </c>
      <c r="L62" s="15">
        <f>IF(C62="HISTORY",VLOOKUP(A62,OPT!E$1:G$50,2),"")</f>
        <v>5</v>
      </c>
      <c r="M62" s="15">
        <f>IF(C62="HISTORY",VLOOKUP(A62,OPT!E$1:G$50,3),"")</f>
        <v>3</v>
      </c>
      <c r="N62" s="15">
        <f>IF(C62="HISTORY",VLOOKUP(A62,OPT!H$1:I$50,2),"")</f>
        <v>0</v>
      </c>
      <c r="O62" s="15">
        <f>IF(C62="HISTORY",M62+N62,"")</f>
        <v>3</v>
      </c>
    </row>
    <row r="63" spans="1:15" ht="18">
      <c r="A63" s="35">
        <v>1207</v>
      </c>
      <c r="B63" s="36" t="s">
        <v>92</v>
      </c>
      <c r="C63" s="37" t="s">
        <v>34</v>
      </c>
      <c r="D63" s="41">
        <v>10</v>
      </c>
      <c r="E63" s="41">
        <v>12</v>
      </c>
      <c r="F63" s="15">
        <v>12</v>
      </c>
      <c r="G63" s="41">
        <v>3</v>
      </c>
      <c r="H63" s="41">
        <v>14</v>
      </c>
      <c r="I63" s="41">
        <v>21</v>
      </c>
      <c r="J63" s="14" t="str">
        <f>IF(C63="Economics",VLOOKUP(A63,OPT!A$7:B$120,2),"")</f>
        <v/>
      </c>
      <c r="K63" s="14" t="str">
        <f>IF(C63="Economics",VLOOKUP(A63,OPT!C$7:D$120,2),"")</f>
        <v/>
      </c>
      <c r="L63" s="15">
        <f>IF(C63="HISTORY",VLOOKUP(A63,OPT!E$1:G$50,2),"")</f>
        <v>6</v>
      </c>
      <c r="M63" s="15">
        <f>IF(C63="HISTORY",VLOOKUP(A63,OPT!E$1:G$50,3),"")</f>
        <v>3</v>
      </c>
      <c r="N63" s="15">
        <f>IF(C63="HISTORY",VLOOKUP(A63,OPT!H$1:I$50,2),"")</f>
        <v>0</v>
      </c>
      <c r="O63" s="15">
        <f>IF(C63="HISTORY",M63+N63,"")</f>
        <v>3</v>
      </c>
    </row>
    <row r="64" spans="1:15" ht="18">
      <c r="A64" s="35">
        <v>1208</v>
      </c>
      <c r="B64" s="36" t="s">
        <v>93</v>
      </c>
      <c r="C64" s="37" t="s">
        <v>34</v>
      </c>
      <c r="D64" s="41">
        <v>3</v>
      </c>
      <c r="E64" s="41">
        <v>3</v>
      </c>
      <c r="F64" s="15">
        <v>6</v>
      </c>
      <c r="G64" s="41">
        <v>0</v>
      </c>
      <c r="H64" s="41">
        <v>9</v>
      </c>
      <c r="I64" s="41">
        <v>10</v>
      </c>
      <c r="J64" s="14" t="str">
        <f>IF(C64="Economics",VLOOKUP(A64,OPT!A$7:B$120,2),"")</f>
        <v/>
      </c>
      <c r="K64" s="14" t="str">
        <f>IF(C64="Economics",VLOOKUP(A64,OPT!C$7:D$120,2),"")</f>
        <v/>
      </c>
      <c r="L64" s="15">
        <f>IF(C64="HISTORY",VLOOKUP(A64,OPT!E$1:G$50,2),"")</f>
        <v>0</v>
      </c>
      <c r="M64" s="15">
        <f>IF(C64="HISTORY",VLOOKUP(A64,OPT!E$1:G$50,3),"")</f>
        <v>3</v>
      </c>
      <c r="N64" s="15">
        <f>IF(C64="HISTORY",VLOOKUP(A64,OPT!H$1:I$50,2),"")</f>
        <v>0</v>
      </c>
      <c r="O64" s="15">
        <f>IF(C64="HISTORY",M64+N64,"")</f>
        <v>3</v>
      </c>
    </row>
    <row r="65" spans="1:15" ht="18">
      <c r="A65" s="35">
        <v>1209</v>
      </c>
      <c r="B65" s="36" t="s">
        <v>94</v>
      </c>
      <c r="C65" s="37" t="s">
        <v>36</v>
      </c>
      <c r="D65" s="41">
        <v>0</v>
      </c>
      <c r="E65" s="41">
        <v>0</v>
      </c>
      <c r="F65" s="15">
        <v>3</v>
      </c>
      <c r="G65" s="41">
        <v>0</v>
      </c>
      <c r="H65" s="41">
        <v>4</v>
      </c>
      <c r="I65" s="41">
        <v>2</v>
      </c>
      <c r="J65" s="14">
        <f>IF(C65="Economics",VLOOKUP(A65,OPT!A$7:B$120,2),"")</f>
        <v>0</v>
      </c>
      <c r="K65" s="14">
        <f>IF(C65="Economics",VLOOKUP(A65,OPT!C$7:D$120,2),"")</f>
        <v>0</v>
      </c>
      <c r="L65" s="15" t="str">
        <f>IF(C65="HISTORY",VLOOKUP(A65,OPT!E$1:G$50,2),"")</f>
        <v/>
      </c>
      <c r="M65" s="15" t="str">
        <f>IF(C65="HISTORY",VLOOKUP(A65,OPT!E$1:G$50,3),"")</f>
        <v/>
      </c>
      <c r="N65" s="15" t="str">
        <f>IF(C65="HISTORY",VLOOKUP(A65,OPT!H$1:I$50,2),"")</f>
        <v/>
      </c>
      <c r="O65" s="15" t="str">
        <f>IF(C65="HISTORY",M65+N65,"")</f>
        <v/>
      </c>
    </row>
    <row r="66" spans="1:15" ht="18">
      <c r="A66" s="35">
        <v>1210</v>
      </c>
      <c r="B66" s="36" t="s">
        <v>95</v>
      </c>
      <c r="C66" s="37" t="s">
        <v>36</v>
      </c>
      <c r="D66" s="41">
        <v>4</v>
      </c>
      <c r="E66" s="41">
        <v>6</v>
      </c>
      <c r="F66" s="15">
        <v>7</v>
      </c>
      <c r="G66" s="41">
        <v>1</v>
      </c>
      <c r="H66" s="41">
        <v>6</v>
      </c>
      <c r="I66" s="41">
        <v>10</v>
      </c>
      <c r="J66" s="14">
        <f>IF(C66="Economics",VLOOKUP(A66,OPT!A$7:B$120,2),"")</f>
        <v>0</v>
      </c>
      <c r="K66" s="14">
        <f>IF(C66="Economics",VLOOKUP(A66,OPT!C$7:D$120,2),"")</f>
        <v>8</v>
      </c>
      <c r="L66" s="15" t="str">
        <f>IF(C66="HISTORY",VLOOKUP(A66,OPT!E$1:G$50,2),"")</f>
        <v/>
      </c>
      <c r="M66" s="15" t="str">
        <f>IF(C66="HISTORY",VLOOKUP(A66,OPT!E$1:G$50,3),"")</f>
        <v/>
      </c>
      <c r="N66" s="15" t="str">
        <f>IF(C66="HISTORY",VLOOKUP(A66,OPT!H$1:I$50,2),"")</f>
        <v/>
      </c>
      <c r="O66" s="15" t="str">
        <f>IF(C66="HISTORY",M66+N66,"")</f>
        <v/>
      </c>
    </row>
    <row r="67" spans="1:15" ht="18">
      <c r="A67" s="35">
        <v>1211</v>
      </c>
      <c r="B67" s="36" t="s">
        <v>96</v>
      </c>
      <c r="C67" s="37" t="s">
        <v>34</v>
      </c>
      <c r="D67" s="41">
        <v>14</v>
      </c>
      <c r="E67" s="41">
        <v>15</v>
      </c>
      <c r="F67" s="15">
        <v>14</v>
      </c>
      <c r="G67" s="41">
        <v>7</v>
      </c>
      <c r="H67" s="41">
        <v>15</v>
      </c>
      <c r="I67" s="41">
        <v>22</v>
      </c>
      <c r="J67" s="14" t="str">
        <f>IF(C67="Economics",VLOOKUP(A67,OPT!A$7:B$120,2),"")</f>
        <v/>
      </c>
      <c r="K67" s="14" t="str">
        <f>IF(C67="Economics",VLOOKUP(A67,OPT!C$7:D$120,2),"")</f>
        <v/>
      </c>
      <c r="L67" s="15">
        <f>IF(C67="HISTORY",VLOOKUP(A67,OPT!E$1:G$50,2),"")</f>
        <v>6</v>
      </c>
      <c r="M67" s="15">
        <f>IF(C67="HISTORY",VLOOKUP(A67,OPT!E$1:G$50,3),"")</f>
        <v>3</v>
      </c>
      <c r="N67" s="15">
        <f>IF(C67="HISTORY",VLOOKUP(A67,OPT!H$1:I$50,2),"")</f>
        <v>0</v>
      </c>
      <c r="O67" s="15">
        <f>IF(C67="HISTORY",M67+N67,"")</f>
        <v>3</v>
      </c>
    </row>
    <row r="68" spans="1:15" ht="18">
      <c r="A68" s="35">
        <v>1212</v>
      </c>
      <c r="B68" s="36" t="s">
        <v>97</v>
      </c>
      <c r="C68" s="37" t="s">
        <v>36</v>
      </c>
      <c r="D68" s="41">
        <v>3</v>
      </c>
      <c r="E68" s="41">
        <v>2</v>
      </c>
      <c r="F68" s="15">
        <v>3</v>
      </c>
      <c r="G68" s="41">
        <v>1</v>
      </c>
      <c r="H68" s="41">
        <v>7</v>
      </c>
      <c r="I68" s="41">
        <v>9</v>
      </c>
      <c r="J68" s="14">
        <f>IF(C68="Economics",VLOOKUP(A68,OPT!A$7:B$120,2),"")</f>
        <v>2</v>
      </c>
      <c r="K68" s="14">
        <f>IF(C68="Economics",VLOOKUP(A68,OPT!C$7:D$120,2),"")</f>
        <v>5</v>
      </c>
      <c r="L68" s="15" t="str">
        <f>IF(C68="HISTORY",VLOOKUP(A68,OPT!E$1:G$50,2),"")</f>
        <v/>
      </c>
      <c r="M68" s="15" t="str">
        <f>IF(C68="HISTORY",VLOOKUP(A68,OPT!E$1:G$50,3),"")</f>
        <v/>
      </c>
      <c r="N68" s="15" t="str">
        <f>IF(C68="HISTORY",VLOOKUP(A68,OPT!H$1:I$50,2),"")</f>
        <v/>
      </c>
      <c r="O68" s="15" t="str">
        <f>IF(C68="HISTORY",M68+N68,"")</f>
        <v/>
      </c>
    </row>
    <row r="69" spans="1:15" ht="18">
      <c r="A69" s="35">
        <v>1213</v>
      </c>
      <c r="B69" s="36" t="s">
        <v>98</v>
      </c>
      <c r="C69" s="37" t="s">
        <v>36</v>
      </c>
      <c r="D69" s="41">
        <v>3</v>
      </c>
      <c r="E69" s="41">
        <v>6</v>
      </c>
      <c r="F69" s="15">
        <v>7</v>
      </c>
      <c r="G69" s="41">
        <v>3</v>
      </c>
      <c r="H69" s="41">
        <v>8</v>
      </c>
      <c r="I69" s="41">
        <v>8</v>
      </c>
      <c r="J69" s="14">
        <f>IF(C69="Economics",VLOOKUP(A69,OPT!A$7:B$120,2),"")</f>
        <v>1</v>
      </c>
      <c r="K69" s="14">
        <f>IF(C69="Economics",VLOOKUP(A69,OPT!C$7:D$120,2),"")</f>
        <v>4</v>
      </c>
      <c r="L69" s="15" t="str">
        <f>IF(C69="HISTORY",VLOOKUP(A69,OPT!E$1:G$50,2),"")</f>
        <v/>
      </c>
      <c r="M69" s="15" t="str">
        <f>IF(C69="HISTORY",VLOOKUP(A69,OPT!E$1:G$50,3),"")</f>
        <v/>
      </c>
      <c r="N69" s="15" t="str">
        <f>IF(C69="HISTORY",VLOOKUP(A69,OPT!H$1:I$50,2),"")</f>
        <v/>
      </c>
      <c r="O69" s="15" t="str">
        <f>IF(C69="HISTORY",M69+N69,"")</f>
        <v/>
      </c>
    </row>
    <row r="70" spans="1:15" ht="18">
      <c r="A70" s="35">
        <v>1214</v>
      </c>
      <c r="B70" s="36" t="s">
        <v>99</v>
      </c>
      <c r="C70" s="37" t="s">
        <v>36</v>
      </c>
      <c r="D70" s="41">
        <v>9</v>
      </c>
      <c r="E70" s="41">
        <v>9</v>
      </c>
      <c r="F70" s="15">
        <v>7</v>
      </c>
      <c r="G70" s="41">
        <v>6</v>
      </c>
      <c r="H70" s="41">
        <v>11</v>
      </c>
      <c r="I70" s="41">
        <v>15</v>
      </c>
      <c r="J70" s="14">
        <f>IF(C70="Economics",VLOOKUP(A70,OPT!A$7:B$120,2),"")</f>
        <v>8</v>
      </c>
      <c r="K70" s="14">
        <f>IF(C70="Economics",VLOOKUP(A70,OPT!C$7:D$120,2),"")</f>
        <v>11</v>
      </c>
      <c r="L70" s="15" t="str">
        <f>IF(C70="HISTORY",VLOOKUP(A70,OPT!E$1:G$50,2),"")</f>
        <v/>
      </c>
      <c r="M70" s="15" t="str">
        <f>IF(C70="HISTORY",VLOOKUP(A70,OPT!E$1:G$50,3),"")</f>
        <v/>
      </c>
      <c r="N70" s="15" t="str">
        <f>IF(C70="HISTORY",VLOOKUP(A70,OPT!H$1:I$50,2),"")</f>
        <v/>
      </c>
      <c r="O70" s="15" t="str">
        <f>IF(C70="HISTORY",M70+N70,"")</f>
        <v/>
      </c>
    </row>
    <row r="71" spans="1:15" ht="18">
      <c r="A71" s="35">
        <v>1215</v>
      </c>
      <c r="B71" s="36" t="s">
        <v>100</v>
      </c>
      <c r="C71" s="37" t="s">
        <v>34</v>
      </c>
      <c r="D71" s="41">
        <v>5</v>
      </c>
      <c r="E71" s="41">
        <v>2</v>
      </c>
      <c r="F71" s="15">
        <v>9</v>
      </c>
      <c r="G71" s="41">
        <v>1</v>
      </c>
      <c r="H71" s="41">
        <v>8</v>
      </c>
      <c r="I71" s="41">
        <v>11</v>
      </c>
      <c r="J71" s="14" t="str">
        <f>IF(C71="Economics",VLOOKUP(A71,OPT!A$7:B$120,2),"")</f>
        <v/>
      </c>
      <c r="K71" s="14" t="str">
        <f>IF(C71="Economics",VLOOKUP(A71,OPT!C$7:D$120,2),"")</f>
        <v/>
      </c>
      <c r="L71" s="15">
        <f>IF(C71="HISTORY",VLOOKUP(A71,OPT!E$1:G$50,2),"")</f>
        <v>1</v>
      </c>
      <c r="M71" s="15">
        <f>IF(C71="HISTORY",VLOOKUP(A71,OPT!E$1:G$50,3),"")</f>
        <v>3</v>
      </c>
      <c r="N71" s="15">
        <f>IF(C71="HISTORY",VLOOKUP(A71,OPT!H$1:I$50,2),"")</f>
        <v>0</v>
      </c>
      <c r="O71" s="15">
        <f>IF(C71="HISTORY",M71+N71,"")</f>
        <v>3</v>
      </c>
    </row>
    <row r="72" spans="1:15" ht="18">
      <c r="A72" s="35">
        <v>1216</v>
      </c>
      <c r="B72" s="36" t="s">
        <v>101</v>
      </c>
      <c r="C72" s="37" t="s">
        <v>36</v>
      </c>
      <c r="D72" s="41">
        <v>2</v>
      </c>
      <c r="E72" s="41">
        <v>3</v>
      </c>
      <c r="F72" s="15">
        <v>0</v>
      </c>
      <c r="G72" s="41">
        <v>0</v>
      </c>
      <c r="H72" s="41">
        <v>8</v>
      </c>
      <c r="I72" s="41">
        <v>5</v>
      </c>
      <c r="J72" s="14">
        <f>IF(C72="Economics",VLOOKUP(A72,OPT!A$7:B$120,2),"")</f>
        <v>0</v>
      </c>
      <c r="K72" s="14">
        <f>IF(C72="Economics",VLOOKUP(A72,OPT!C$7:D$120,2),"")</f>
        <v>0</v>
      </c>
      <c r="L72" s="15" t="str">
        <f>IF(C72="HISTORY",VLOOKUP(A72,OPT!E$1:G$50,2),"")</f>
        <v/>
      </c>
      <c r="M72" s="15" t="str">
        <f>IF(C72="HISTORY",VLOOKUP(A72,OPT!E$1:G$50,3),"")</f>
        <v/>
      </c>
      <c r="N72" s="15" t="str">
        <f>IF(C72="HISTORY",VLOOKUP(A72,OPT!H$1:I$50,2),"")</f>
        <v/>
      </c>
      <c r="O72" s="15" t="str">
        <f>IF(C72="HISTORY",M72+N72,"")</f>
        <v/>
      </c>
    </row>
    <row r="73" spans="1:15" ht="18">
      <c r="A73" s="35">
        <v>1217</v>
      </c>
      <c r="B73" s="36" t="s">
        <v>102</v>
      </c>
      <c r="C73" s="37" t="s">
        <v>34</v>
      </c>
      <c r="D73" s="41">
        <v>0</v>
      </c>
      <c r="E73" s="41">
        <v>0</v>
      </c>
      <c r="F73" s="15">
        <v>0</v>
      </c>
      <c r="G73" s="41">
        <v>0</v>
      </c>
      <c r="H73" s="41">
        <v>2</v>
      </c>
      <c r="I73" s="41">
        <v>1</v>
      </c>
      <c r="J73" s="14" t="str">
        <f>IF(C73="Economics",VLOOKUP(A73,OPT!A$7:B$120,2),"")</f>
        <v/>
      </c>
      <c r="K73" s="14" t="str">
        <f>IF(C73="Economics",VLOOKUP(A73,OPT!C$7:D$120,2),"")</f>
        <v/>
      </c>
      <c r="L73" s="15">
        <f>IF(C73="HISTORY",VLOOKUP(A73,OPT!E$1:G$50,2),"")</f>
        <v>1</v>
      </c>
      <c r="M73" s="15">
        <f>IF(C73="HISTORY",VLOOKUP(A73,OPT!E$1:G$50,3),"")</f>
        <v>1</v>
      </c>
      <c r="N73" s="15">
        <f>IF(C73="HISTORY",VLOOKUP(A73,OPT!H$1:I$50,2),"")</f>
        <v>0</v>
      </c>
      <c r="O73" s="15">
        <f>IF(C73="HISTORY",M73+N73,"")</f>
        <v>1</v>
      </c>
    </row>
    <row r="74" spans="1:15" ht="18">
      <c r="A74" s="35">
        <v>1218</v>
      </c>
      <c r="B74" s="36" t="s">
        <v>103</v>
      </c>
      <c r="C74" s="37" t="s">
        <v>34</v>
      </c>
      <c r="D74" s="41">
        <v>9</v>
      </c>
      <c r="E74" s="41">
        <v>11</v>
      </c>
      <c r="F74" s="15">
        <v>14</v>
      </c>
      <c r="G74" s="41">
        <v>7</v>
      </c>
      <c r="H74" s="41">
        <v>13</v>
      </c>
      <c r="I74" s="41">
        <v>19</v>
      </c>
      <c r="J74" s="14" t="str">
        <f>IF(C74="Economics",VLOOKUP(A74,OPT!A$7:B$120,2),"")</f>
        <v/>
      </c>
      <c r="K74" s="14" t="str">
        <f>IF(C74="Economics",VLOOKUP(A74,OPT!C$7:D$120,2),"")</f>
        <v/>
      </c>
      <c r="L74" s="15">
        <f>IF(C74="HISTORY",VLOOKUP(A74,OPT!E$1:G$50,2),"")</f>
        <v>4</v>
      </c>
      <c r="M74" s="15">
        <f>IF(C74="HISTORY",VLOOKUP(A74,OPT!E$1:G$50,3),"")</f>
        <v>3</v>
      </c>
      <c r="N74" s="15">
        <f>IF(C74="HISTORY",VLOOKUP(A74,OPT!H$1:I$50,2),"")</f>
        <v>0</v>
      </c>
      <c r="O74" s="15">
        <f>IF(C74="HISTORY",M74+N74,"")</f>
        <v>3</v>
      </c>
    </row>
    <row r="75" spans="1:15" ht="18">
      <c r="A75" s="35">
        <v>1219</v>
      </c>
      <c r="B75" s="36" t="s">
        <v>104</v>
      </c>
      <c r="C75" s="37" t="s">
        <v>34</v>
      </c>
      <c r="D75" s="41">
        <v>6</v>
      </c>
      <c r="E75" s="41">
        <v>0</v>
      </c>
      <c r="F75" s="15">
        <v>10</v>
      </c>
      <c r="G75" s="41">
        <v>3</v>
      </c>
      <c r="H75" s="41">
        <v>11</v>
      </c>
      <c r="I75" s="41">
        <v>13</v>
      </c>
      <c r="J75" s="14" t="str">
        <f>IF(C75="Economics",VLOOKUP(A75,OPT!A$7:B$120,2),"")</f>
        <v/>
      </c>
      <c r="K75" s="14" t="str">
        <f>IF(C75="Economics",VLOOKUP(A75,OPT!C$7:D$120,2),"")</f>
        <v/>
      </c>
      <c r="L75" s="15">
        <f>IF(C75="HISTORY",VLOOKUP(A75,OPT!E$1:G$50,2),"")</f>
        <v>3</v>
      </c>
      <c r="M75" s="15">
        <f>IF(C75="HISTORY",VLOOKUP(A75,OPT!E$1:G$50,3),"")</f>
        <v>1</v>
      </c>
      <c r="N75" s="15">
        <f>IF(C75="HISTORY",VLOOKUP(A75,OPT!H$1:I$50,2),"")</f>
        <v>0</v>
      </c>
      <c r="O75" s="15">
        <f>IF(C75="HISTORY",M75+N75,"")</f>
        <v>1</v>
      </c>
    </row>
    <row r="76" spans="1:15" ht="18">
      <c r="A76" s="35">
        <v>1220</v>
      </c>
      <c r="B76" s="36" t="s">
        <v>105</v>
      </c>
      <c r="C76" s="37" t="s">
        <v>36</v>
      </c>
      <c r="D76" s="41">
        <v>14</v>
      </c>
      <c r="E76" s="41">
        <v>15</v>
      </c>
      <c r="F76" s="15">
        <v>12</v>
      </c>
      <c r="G76" s="41">
        <v>7</v>
      </c>
      <c r="H76" s="41">
        <v>15</v>
      </c>
      <c r="I76" s="41">
        <v>22</v>
      </c>
      <c r="J76" s="14">
        <f>IF(C76="Economics",VLOOKUP(A76,OPT!A$7:B$120,2),"")</f>
        <v>11</v>
      </c>
      <c r="K76" s="14">
        <f>IF(C76="Economics",VLOOKUP(A76,OPT!C$7:D$120,2),"")</f>
        <v>16</v>
      </c>
      <c r="L76" s="15" t="str">
        <f>IF(C76="HISTORY",VLOOKUP(A76,OPT!E$1:G$50,2),"")</f>
        <v/>
      </c>
      <c r="M76" s="15" t="str">
        <f>IF(C76="HISTORY",VLOOKUP(A76,OPT!E$1:G$50,3),"")</f>
        <v/>
      </c>
      <c r="N76" s="15" t="str">
        <f>IF(C76="HISTORY",VLOOKUP(A76,OPT!H$1:I$50,2),"")</f>
        <v/>
      </c>
      <c r="O76" s="15" t="str">
        <f>IF(C76="HISTORY",M76+N76,"")</f>
        <v/>
      </c>
    </row>
    <row r="77" spans="1:15" ht="18">
      <c r="A77" s="35">
        <v>1221</v>
      </c>
      <c r="B77" s="36" t="s">
        <v>106</v>
      </c>
      <c r="C77" s="37" t="s">
        <v>36</v>
      </c>
      <c r="D77" s="41">
        <v>9</v>
      </c>
      <c r="E77" s="41">
        <v>11</v>
      </c>
      <c r="F77" s="15">
        <v>6</v>
      </c>
      <c r="G77" s="41">
        <v>5</v>
      </c>
      <c r="H77" s="41">
        <v>14</v>
      </c>
      <c r="I77" s="41">
        <v>10</v>
      </c>
      <c r="J77" s="14">
        <f>IF(C77="Economics",VLOOKUP(A77,OPT!A$7:B$120,2),"")</f>
        <v>6</v>
      </c>
      <c r="K77" s="14">
        <f>IF(C77="Economics",VLOOKUP(A77,OPT!C$7:D$120,2),"")</f>
        <v>8</v>
      </c>
      <c r="L77" s="15" t="str">
        <f>IF(C77="HISTORY",VLOOKUP(A77,OPT!E$1:G$50,2),"")</f>
        <v/>
      </c>
      <c r="M77" s="15" t="str">
        <f>IF(C77="HISTORY",VLOOKUP(A77,OPT!E$1:G$50,3),"")</f>
        <v/>
      </c>
      <c r="N77" s="15" t="str">
        <f>IF(C77="HISTORY",VLOOKUP(A77,OPT!H$1:I$50,2),"")</f>
        <v/>
      </c>
      <c r="O77" s="15" t="str">
        <f>IF(C77="HISTORY",M77+N77,"")</f>
        <v/>
      </c>
    </row>
    <row r="78" spans="1:15" ht="18">
      <c r="A78" s="35">
        <v>1222</v>
      </c>
      <c r="B78" s="36" t="s">
        <v>107</v>
      </c>
      <c r="C78" s="37" t="s">
        <v>34</v>
      </c>
      <c r="D78" s="41">
        <v>7</v>
      </c>
      <c r="E78" s="41">
        <v>11</v>
      </c>
      <c r="F78" s="15">
        <v>4</v>
      </c>
      <c r="G78" s="41">
        <v>2</v>
      </c>
      <c r="H78" s="41">
        <v>11</v>
      </c>
      <c r="I78" s="41">
        <v>11</v>
      </c>
      <c r="J78" s="14" t="str">
        <f>IF(C78="Economics",VLOOKUP(A78,OPT!A$7:B$120,2),"")</f>
        <v/>
      </c>
      <c r="K78" s="14" t="str">
        <f>IF(C78="Economics",VLOOKUP(A78,OPT!C$7:D$120,2),"")</f>
        <v/>
      </c>
      <c r="L78" s="15">
        <f>IF(C78="HISTORY",VLOOKUP(A78,OPT!E$1:G$50,2),"")</f>
        <v>2</v>
      </c>
      <c r="M78" s="15">
        <f>IF(C78="HISTORY",VLOOKUP(A78,OPT!E$1:G$50,3),"")</f>
        <v>0</v>
      </c>
      <c r="N78" s="15">
        <f>IF(C78="HISTORY",VLOOKUP(A78,OPT!H$1:I$50,2),"")</f>
        <v>0</v>
      </c>
      <c r="O78" s="15">
        <f>IF(C78="HISTORY",M78+N78,"")</f>
        <v>0</v>
      </c>
    </row>
    <row r="79" spans="1:15" ht="18">
      <c r="A79" s="35">
        <v>1223</v>
      </c>
      <c r="B79" s="36" t="s">
        <v>108</v>
      </c>
      <c r="C79" s="37" t="s">
        <v>36</v>
      </c>
      <c r="D79" s="41">
        <v>4</v>
      </c>
      <c r="E79" s="41">
        <v>9</v>
      </c>
      <c r="F79" s="15">
        <v>5</v>
      </c>
      <c r="G79" s="41">
        <v>2</v>
      </c>
      <c r="H79" s="41">
        <v>9</v>
      </c>
      <c r="I79" s="41">
        <v>9</v>
      </c>
      <c r="J79" s="14">
        <f>IF(C79="Economics",VLOOKUP(A79,OPT!A$7:B$120,2),"")</f>
        <v>2</v>
      </c>
      <c r="K79" s="14">
        <f>IF(C79="Economics",VLOOKUP(A79,OPT!C$7:D$120,2),"")</f>
        <v>11</v>
      </c>
      <c r="L79" s="15" t="str">
        <f>IF(C79="HISTORY",VLOOKUP(A79,OPT!E$1:G$50,2),"")</f>
        <v/>
      </c>
      <c r="M79" s="15" t="str">
        <f>IF(C79="HISTORY",VLOOKUP(A79,OPT!E$1:G$50,3),"")</f>
        <v/>
      </c>
      <c r="N79" s="15" t="str">
        <f>IF(C79="HISTORY",VLOOKUP(A79,OPT!H$1:I$50,2),"")</f>
        <v/>
      </c>
      <c r="O79" s="15"/>
    </row>
    <row r="80" spans="1:15" ht="13.2">
      <c r="A80" s="42"/>
    </row>
    <row r="81" spans="1:1" ht="13.2">
      <c r="A81" s="42"/>
    </row>
    <row r="82" spans="1:1" ht="13.2">
      <c r="A82" s="42"/>
    </row>
    <row r="83" spans="1:1" ht="13.2">
      <c r="A83" s="42"/>
    </row>
    <row r="84" spans="1:1" ht="13.2">
      <c r="A84" s="42"/>
    </row>
    <row r="85" spans="1:1" ht="13.2">
      <c r="A85" s="42"/>
    </row>
    <row r="86" spans="1:1" ht="13.2">
      <c r="A86" s="42"/>
    </row>
    <row r="87" spans="1:1" ht="13.2">
      <c r="A87" s="42"/>
    </row>
    <row r="88" spans="1:1" ht="13.2">
      <c r="A88" s="42"/>
    </row>
    <row r="89" spans="1:1" ht="13.2">
      <c r="A89" s="42"/>
    </row>
    <row r="90" spans="1:1" ht="13.2">
      <c r="A90" s="42"/>
    </row>
    <row r="91" spans="1:1" ht="13.2">
      <c r="A91" s="42"/>
    </row>
    <row r="92" spans="1:1" ht="13.2">
      <c r="A92" s="42"/>
    </row>
    <row r="93" spans="1:1" ht="13.2">
      <c r="A93" s="42"/>
    </row>
    <row r="94" spans="1:1" ht="13.2">
      <c r="A94" s="42"/>
    </row>
    <row r="95" spans="1:1" ht="13.2">
      <c r="A95" s="42"/>
    </row>
    <row r="96" spans="1:1" ht="13.2">
      <c r="A96" s="42"/>
    </row>
    <row r="97" spans="1:1" ht="13.2">
      <c r="A97" s="42"/>
    </row>
    <row r="98" spans="1:1" ht="13.2">
      <c r="A98" s="42"/>
    </row>
    <row r="99" spans="1:1" ht="13.2">
      <c r="A99" s="42"/>
    </row>
    <row r="100" spans="1:1" ht="13.2">
      <c r="A100" s="42"/>
    </row>
    <row r="101" spans="1:1" ht="13.2">
      <c r="A101" s="42"/>
    </row>
    <row r="102" spans="1:1" ht="13.2">
      <c r="A102" s="42"/>
    </row>
    <row r="103" spans="1:1" ht="13.2">
      <c r="A103" s="42"/>
    </row>
    <row r="104" spans="1:1" ht="13.2">
      <c r="A104" s="42"/>
    </row>
    <row r="105" spans="1:1" ht="13.2">
      <c r="A105" s="42"/>
    </row>
    <row r="106" spans="1:1" ht="13.2">
      <c r="A106" s="42"/>
    </row>
    <row r="107" spans="1:1" ht="13.2">
      <c r="A107" s="42"/>
    </row>
    <row r="108" spans="1:1" ht="13.2">
      <c r="A108" s="42"/>
    </row>
    <row r="109" spans="1:1" ht="13.2">
      <c r="A109" s="42"/>
    </row>
    <row r="110" spans="1:1" ht="13.2">
      <c r="A110" s="42"/>
    </row>
    <row r="111" spans="1:1" ht="13.2">
      <c r="A111" s="42"/>
    </row>
    <row r="112" spans="1:1" ht="13.2">
      <c r="A112" s="42"/>
    </row>
    <row r="113" spans="1:1" ht="13.2">
      <c r="A113" s="42"/>
    </row>
    <row r="114" spans="1:1" ht="13.2">
      <c r="A114" s="42"/>
    </row>
    <row r="115" spans="1:1" ht="13.2">
      <c r="A115" s="42"/>
    </row>
    <row r="116" spans="1:1" ht="13.2">
      <c r="A116" s="42"/>
    </row>
    <row r="117" spans="1:1" ht="13.2">
      <c r="A117" s="42"/>
    </row>
    <row r="118" spans="1:1" ht="13.2">
      <c r="A118" s="42"/>
    </row>
    <row r="119" spans="1:1" ht="13.2">
      <c r="A119" s="42"/>
    </row>
    <row r="120" spans="1:1" ht="13.2">
      <c r="A120" s="42"/>
    </row>
    <row r="121" spans="1:1" ht="13.2">
      <c r="A121" s="42"/>
    </row>
    <row r="122" spans="1:1" ht="13.2">
      <c r="A122" s="42"/>
    </row>
    <row r="123" spans="1:1" ht="13.2">
      <c r="A123" s="42"/>
    </row>
    <row r="124" spans="1:1" ht="13.2">
      <c r="A124" s="42"/>
    </row>
    <row r="125" spans="1:1" ht="13.2">
      <c r="A125" s="42"/>
    </row>
    <row r="126" spans="1:1" ht="13.2">
      <c r="A126" s="42"/>
    </row>
    <row r="127" spans="1:1" ht="13.2">
      <c r="A127" s="42"/>
    </row>
    <row r="128" spans="1:1" ht="13.2">
      <c r="A128" s="42"/>
    </row>
    <row r="129" spans="1:1" ht="13.2">
      <c r="A129" s="42"/>
    </row>
    <row r="130" spans="1:1" ht="13.2">
      <c r="A130" s="42"/>
    </row>
    <row r="131" spans="1:1" ht="13.2">
      <c r="A131" s="42"/>
    </row>
    <row r="132" spans="1:1" ht="13.2">
      <c r="A132" s="42"/>
    </row>
    <row r="133" spans="1:1" ht="13.2">
      <c r="A133" s="42"/>
    </row>
    <row r="134" spans="1:1" ht="13.2">
      <c r="A134" s="42"/>
    </row>
    <row r="135" spans="1:1" ht="13.2">
      <c r="A135" s="42"/>
    </row>
    <row r="136" spans="1:1" ht="13.2">
      <c r="A136" s="42"/>
    </row>
    <row r="137" spans="1:1" ht="13.2">
      <c r="A137" s="42"/>
    </row>
    <row r="138" spans="1:1" ht="13.2">
      <c r="A138" s="42"/>
    </row>
    <row r="139" spans="1:1" ht="13.2">
      <c r="A139" s="42"/>
    </row>
    <row r="140" spans="1:1" ht="13.2">
      <c r="A140" s="42"/>
    </row>
    <row r="141" spans="1:1" ht="13.2">
      <c r="A141" s="42"/>
    </row>
    <row r="142" spans="1:1" ht="13.2">
      <c r="A142" s="42"/>
    </row>
    <row r="143" spans="1:1" ht="13.2">
      <c r="A143" s="42"/>
    </row>
    <row r="144" spans="1:1" ht="13.2">
      <c r="A144" s="42"/>
    </row>
    <row r="145" spans="1:1" ht="13.2">
      <c r="A145" s="42"/>
    </row>
    <row r="146" spans="1:1" ht="13.2">
      <c r="A146" s="42"/>
    </row>
    <row r="147" spans="1:1" ht="13.2">
      <c r="A147" s="42"/>
    </row>
    <row r="148" spans="1:1" ht="13.2">
      <c r="A148" s="42"/>
    </row>
    <row r="149" spans="1:1" ht="13.2">
      <c r="A149" s="42"/>
    </row>
    <row r="150" spans="1:1" ht="13.2">
      <c r="A150" s="42"/>
    </row>
    <row r="151" spans="1:1" ht="13.2">
      <c r="A151" s="42"/>
    </row>
    <row r="152" spans="1:1" ht="13.2">
      <c r="A152" s="42"/>
    </row>
    <row r="153" spans="1:1" ht="13.2">
      <c r="A153" s="42"/>
    </row>
    <row r="154" spans="1:1" ht="13.2">
      <c r="A154" s="42"/>
    </row>
    <row r="155" spans="1:1" ht="13.2">
      <c r="A155" s="42"/>
    </row>
    <row r="156" spans="1:1" ht="13.2">
      <c r="A156" s="42"/>
    </row>
    <row r="157" spans="1:1" ht="13.2">
      <c r="A157" s="42"/>
    </row>
    <row r="158" spans="1:1" ht="13.2">
      <c r="A158" s="42"/>
    </row>
    <row r="159" spans="1:1" ht="13.2">
      <c r="A159" s="42"/>
    </row>
    <row r="160" spans="1:1" ht="13.2">
      <c r="A160" s="42"/>
    </row>
    <row r="161" spans="1:1" ht="13.2">
      <c r="A161" s="42"/>
    </row>
    <row r="162" spans="1:1" ht="13.2">
      <c r="A162" s="42"/>
    </row>
    <row r="163" spans="1:1" ht="13.2">
      <c r="A163" s="42"/>
    </row>
    <row r="164" spans="1:1" ht="13.2">
      <c r="A164" s="42"/>
    </row>
    <row r="165" spans="1:1" ht="13.2">
      <c r="A165" s="42"/>
    </row>
    <row r="166" spans="1:1" ht="13.2">
      <c r="A166" s="42"/>
    </row>
    <row r="167" spans="1:1" ht="13.2">
      <c r="A167" s="42"/>
    </row>
    <row r="168" spans="1:1" ht="13.2">
      <c r="A168" s="42"/>
    </row>
    <row r="169" spans="1:1" ht="13.2">
      <c r="A169" s="42"/>
    </row>
    <row r="170" spans="1:1" ht="13.2">
      <c r="A170" s="42"/>
    </row>
    <row r="171" spans="1:1" ht="13.2">
      <c r="A171" s="42"/>
    </row>
    <row r="172" spans="1:1" ht="13.2">
      <c r="A172" s="42"/>
    </row>
    <row r="173" spans="1:1" ht="13.2">
      <c r="A173" s="42"/>
    </row>
    <row r="174" spans="1:1" ht="13.2">
      <c r="A174" s="42"/>
    </row>
    <row r="175" spans="1:1" ht="13.2">
      <c r="A175" s="42"/>
    </row>
    <row r="176" spans="1:1" ht="13.2">
      <c r="A176" s="42"/>
    </row>
    <row r="177" spans="1:1" ht="13.2">
      <c r="A177" s="42"/>
    </row>
    <row r="178" spans="1:1" ht="13.2">
      <c r="A178" s="42"/>
    </row>
    <row r="179" spans="1:1" ht="13.2">
      <c r="A179" s="42"/>
    </row>
    <row r="180" spans="1:1" ht="13.2">
      <c r="A180" s="42"/>
    </row>
    <row r="181" spans="1:1" ht="13.2">
      <c r="A181" s="42"/>
    </row>
    <row r="182" spans="1:1" ht="13.2">
      <c r="A182" s="42"/>
    </row>
    <row r="183" spans="1:1" ht="13.2">
      <c r="A183" s="42"/>
    </row>
    <row r="184" spans="1:1" ht="13.2">
      <c r="A184" s="42"/>
    </row>
    <row r="185" spans="1:1" ht="13.2">
      <c r="A185" s="42"/>
    </row>
    <row r="186" spans="1:1" ht="13.2">
      <c r="A186" s="42"/>
    </row>
    <row r="187" spans="1:1" ht="13.2">
      <c r="A187" s="42"/>
    </row>
    <row r="188" spans="1:1" ht="13.2">
      <c r="A188" s="42"/>
    </row>
    <row r="189" spans="1:1" ht="13.2">
      <c r="A189" s="42"/>
    </row>
    <row r="190" spans="1:1" ht="13.2">
      <c r="A190" s="42"/>
    </row>
    <row r="191" spans="1:1" ht="13.2">
      <c r="A191" s="42"/>
    </row>
    <row r="192" spans="1:1" ht="13.2">
      <c r="A192" s="42"/>
    </row>
    <row r="193" spans="1:1" ht="13.2">
      <c r="A193" s="42"/>
    </row>
    <row r="194" spans="1:1" ht="13.2">
      <c r="A194" s="42"/>
    </row>
    <row r="195" spans="1:1" ht="13.2">
      <c r="A195" s="42"/>
    </row>
    <row r="196" spans="1:1" ht="13.2">
      <c r="A196" s="42"/>
    </row>
    <row r="197" spans="1:1" ht="13.2">
      <c r="A197" s="42"/>
    </row>
    <row r="198" spans="1:1" ht="13.2">
      <c r="A198" s="42"/>
    </row>
    <row r="199" spans="1:1" ht="13.2">
      <c r="A199" s="42"/>
    </row>
    <row r="200" spans="1:1" ht="13.2">
      <c r="A200" s="42"/>
    </row>
    <row r="201" spans="1:1" ht="13.2">
      <c r="A201" s="42"/>
    </row>
    <row r="202" spans="1:1" ht="13.2">
      <c r="A202" s="42"/>
    </row>
    <row r="203" spans="1:1" ht="13.2">
      <c r="A203" s="42"/>
    </row>
    <row r="204" spans="1:1" ht="13.2">
      <c r="A204" s="42"/>
    </row>
    <row r="205" spans="1:1" ht="13.2">
      <c r="A205" s="42"/>
    </row>
    <row r="206" spans="1:1" ht="13.2">
      <c r="A206" s="42"/>
    </row>
    <row r="207" spans="1:1" ht="13.2">
      <c r="A207" s="42"/>
    </row>
    <row r="208" spans="1:1" ht="13.2">
      <c r="A208" s="42"/>
    </row>
    <row r="209" spans="1:1" ht="13.2">
      <c r="A209" s="42"/>
    </row>
    <row r="210" spans="1:1" ht="13.2">
      <c r="A210" s="42"/>
    </row>
    <row r="211" spans="1:1" ht="13.2">
      <c r="A211" s="42"/>
    </row>
    <row r="212" spans="1:1" ht="13.2">
      <c r="A212" s="42"/>
    </row>
    <row r="213" spans="1:1" ht="13.2">
      <c r="A213" s="42"/>
    </row>
    <row r="214" spans="1:1" ht="13.2">
      <c r="A214" s="42"/>
    </row>
    <row r="215" spans="1:1" ht="13.2">
      <c r="A215" s="42"/>
    </row>
    <row r="216" spans="1:1" ht="13.2">
      <c r="A216" s="42"/>
    </row>
    <row r="217" spans="1:1" ht="13.2">
      <c r="A217" s="42"/>
    </row>
    <row r="218" spans="1:1" ht="13.2">
      <c r="A218" s="42"/>
    </row>
    <row r="219" spans="1:1" ht="13.2">
      <c r="A219" s="42"/>
    </row>
    <row r="220" spans="1:1" ht="13.2">
      <c r="A220" s="42"/>
    </row>
    <row r="221" spans="1:1" ht="13.2">
      <c r="A221" s="42"/>
    </row>
    <row r="222" spans="1:1" ht="13.2">
      <c r="A222" s="42"/>
    </row>
    <row r="223" spans="1:1" ht="13.2">
      <c r="A223" s="42"/>
    </row>
    <row r="224" spans="1:1" ht="13.2">
      <c r="A224" s="42"/>
    </row>
    <row r="225" spans="1:1" ht="13.2">
      <c r="A225" s="42"/>
    </row>
    <row r="226" spans="1:1" ht="13.2">
      <c r="A226" s="42"/>
    </row>
    <row r="227" spans="1:1" ht="13.2">
      <c r="A227" s="42"/>
    </row>
    <row r="228" spans="1:1" ht="13.2">
      <c r="A228" s="42"/>
    </row>
    <row r="229" spans="1:1" ht="13.2">
      <c r="A229" s="42"/>
    </row>
    <row r="230" spans="1:1" ht="13.2">
      <c r="A230" s="42"/>
    </row>
    <row r="231" spans="1:1" ht="13.2">
      <c r="A231" s="42"/>
    </row>
    <row r="232" spans="1:1" ht="13.2">
      <c r="A232" s="42"/>
    </row>
    <row r="233" spans="1:1" ht="13.2">
      <c r="A233" s="42"/>
    </row>
    <row r="234" spans="1:1" ht="13.2">
      <c r="A234" s="42"/>
    </row>
    <row r="235" spans="1:1" ht="13.2">
      <c r="A235" s="42"/>
    </row>
    <row r="236" spans="1:1" ht="13.2">
      <c r="A236" s="42"/>
    </row>
    <row r="237" spans="1:1" ht="13.2">
      <c r="A237" s="42"/>
    </row>
    <row r="238" spans="1:1" ht="13.2">
      <c r="A238" s="42"/>
    </row>
    <row r="239" spans="1:1" ht="13.2">
      <c r="A239" s="42"/>
    </row>
    <row r="240" spans="1:1" ht="13.2">
      <c r="A240" s="42"/>
    </row>
    <row r="241" spans="1:1" ht="13.2">
      <c r="A241" s="42"/>
    </row>
    <row r="242" spans="1:1" ht="13.2">
      <c r="A242" s="42"/>
    </row>
    <row r="243" spans="1:1" ht="13.2">
      <c r="A243" s="42"/>
    </row>
    <row r="244" spans="1:1" ht="13.2">
      <c r="A244" s="42"/>
    </row>
    <row r="245" spans="1:1" ht="13.2">
      <c r="A245" s="42"/>
    </row>
    <row r="246" spans="1:1" ht="13.2">
      <c r="A246" s="42"/>
    </row>
    <row r="247" spans="1:1" ht="13.2">
      <c r="A247" s="42"/>
    </row>
    <row r="248" spans="1:1" ht="13.2">
      <c r="A248" s="42"/>
    </row>
    <row r="249" spans="1:1" ht="13.2">
      <c r="A249" s="42"/>
    </row>
    <row r="250" spans="1:1" ht="13.2">
      <c r="A250" s="42"/>
    </row>
    <row r="251" spans="1:1" ht="13.2">
      <c r="A251" s="42"/>
    </row>
    <row r="252" spans="1:1" ht="13.2">
      <c r="A252" s="42"/>
    </row>
    <row r="253" spans="1:1" ht="13.2">
      <c r="A253" s="42"/>
    </row>
    <row r="254" spans="1:1" ht="13.2">
      <c r="A254" s="42"/>
    </row>
    <row r="255" spans="1:1" ht="13.2">
      <c r="A255" s="42"/>
    </row>
    <row r="256" spans="1:1" ht="13.2">
      <c r="A256" s="42"/>
    </row>
    <row r="257" spans="1:1" ht="13.2">
      <c r="A257" s="42"/>
    </row>
    <row r="258" spans="1:1" ht="13.2">
      <c r="A258" s="42"/>
    </row>
    <row r="259" spans="1:1" ht="13.2">
      <c r="A259" s="42"/>
    </row>
    <row r="260" spans="1:1" ht="13.2">
      <c r="A260" s="42"/>
    </row>
    <row r="261" spans="1:1" ht="13.2">
      <c r="A261" s="42"/>
    </row>
    <row r="262" spans="1:1" ht="13.2">
      <c r="A262" s="42"/>
    </row>
    <row r="263" spans="1:1" ht="13.2">
      <c r="A263" s="42"/>
    </row>
    <row r="264" spans="1:1" ht="13.2">
      <c r="A264" s="42"/>
    </row>
    <row r="265" spans="1:1" ht="13.2">
      <c r="A265" s="42"/>
    </row>
    <row r="266" spans="1:1" ht="13.2">
      <c r="A266" s="42"/>
    </row>
    <row r="267" spans="1:1" ht="13.2">
      <c r="A267" s="42"/>
    </row>
    <row r="268" spans="1:1" ht="13.2">
      <c r="A268" s="42"/>
    </row>
    <row r="269" spans="1:1" ht="13.2">
      <c r="A269" s="42"/>
    </row>
    <row r="270" spans="1:1" ht="13.2">
      <c r="A270" s="42"/>
    </row>
    <row r="271" spans="1:1" ht="13.2">
      <c r="A271" s="42"/>
    </row>
    <row r="272" spans="1:1" ht="13.2">
      <c r="A272" s="42"/>
    </row>
    <row r="273" spans="1:1" ht="13.2">
      <c r="A273" s="42"/>
    </row>
    <row r="274" spans="1:1" ht="13.2">
      <c r="A274" s="42"/>
    </row>
    <row r="275" spans="1:1" ht="13.2">
      <c r="A275" s="42"/>
    </row>
    <row r="276" spans="1:1" ht="13.2">
      <c r="A276" s="42"/>
    </row>
    <row r="277" spans="1:1" ht="13.2">
      <c r="A277" s="42"/>
    </row>
    <row r="278" spans="1:1" ht="13.2">
      <c r="A278" s="42"/>
    </row>
    <row r="279" spans="1:1" ht="13.2">
      <c r="A279" s="42"/>
    </row>
    <row r="280" spans="1:1" ht="13.2">
      <c r="A280" s="42"/>
    </row>
    <row r="281" spans="1:1" ht="13.2">
      <c r="A281" s="42"/>
    </row>
    <row r="282" spans="1:1" ht="13.2">
      <c r="A282" s="42"/>
    </row>
    <row r="283" spans="1:1" ht="13.2">
      <c r="A283" s="42"/>
    </row>
    <row r="284" spans="1:1" ht="13.2">
      <c r="A284" s="42"/>
    </row>
    <row r="285" spans="1:1" ht="13.2">
      <c r="A285" s="42"/>
    </row>
    <row r="286" spans="1:1" ht="13.2">
      <c r="A286" s="42"/>
    </row>
    <row r="287" spans="1:1" ht="13.2">
      <c r="A287" s="42"/>
    </row>
    <row r="288" spans="1:1" ht="13.2">
      <c r="A288" s="42"/>
    </row>
    <row r="289" spans="1:1" ht="13.2">
      <c r="A289" s="42"/>
    </row>
    <row r="290" spans="1:1" ht="13.2">
      <c r="A290" s="42"/>
    </row>
    <row r="291" spans="1:1" ht="13.2">
      <c r="A291" s="42"/>
    </row>
    <row r="292" spans="1:1" ht="13.2">
      <c r="A292" s="42"/>
    </row>
    <row r="293" spans="1:1" ht="13.2">
      <c r="A293" s="42"/>
    </row>
    <row r="294" spans="1:1" ht="13.2">
      <c r="A294" s="42"/>
    </row>
    <row r="295" spans="1:1" ht="13.2">
      <c r="A295" s="42"/>
    </row>
    <row r="296" spans="1:1" ht="13.2">
      <c r="A296" s="42"/>
    </row>
    <row r="297" spans="1:1" ht="13.2">
      <c r="A297" s="42"/>
    </row>
    <row r="298" spans="1:1" ht="13.2">
      <c r="A298" s="42"/>
    </row>
    <row r="299" spans="1:1" ht="13.2">
      <c r="A299" s="42"/>
    </row>
    <row r="300" spans="1:1" ht="13.2">
      <c r="A300" s="42"/>
    </row>
    <row r="301" spans="1:1" ht="13.2">
      <c r="A301" s="42"/>
    </row>
    <row r="302" spans="1:1" ht="13.2">
      <c r="A302" s="42"/>
    </row>
    <row r="303" spans="1:1" ht="13.2">
      <c r="A303" s="42"/>
    </row>
    <row r="304" spans="1:1" ht="13.2">
      <c r="A304" s="42"/>
    </row>
    <row r="305" spans="1:1" ht="13.2">
      <c r="A305" s="42"/>
    </row>
    <row r="306" spans="1:1" ht="13.2">
      <c r="A306" s="42"/>
    </row>
    <row r="307" spans="1:1" ht="13.2">
      <c r="A307" s="42"/>
    </row>
    <row r="308" spans="1:1" ht="13.2">
      <c r="A308" s="42"/>
    </row>
    <row r="309" spans="1:1" ht="13.2">
      <c r="A309" s="42"/>
    </row>
    <row r="310" spans="1:1" ht="13.2">
      <c r="A310" s="42"/>
    </row>
    <row r="311" spans="1:1" ht="13.2">
      <c r="A311" s="42"/>
    </row>
    <row r="312" spans="1:1" ht="13.2">
      <c r="A312" s="42"/>
    </row>
    <row r="313" spans="1:1" ht="13.2">
      <c r="A313" s="42"/>
    </row>
    <row r="314" spans="1:1" ht="13.2">
      <c r="A314" s="42"/>
    </row>
    <row r="315" spans="1:1" ht="13.2">
      <c r="A315" s="42"/>
    </row>
    <row r="316" spans="1:1" ht="13.2">
      <c r="A316" s="42"/>
    </row>
    <row r="317" spans="1:1" ht="13.2">
      <c r="A317" s="42"/>
    </row>
    <row r="318" spans="1:1" ht="13.2">
      <c r="A318" s="42"/>
    </row>
    <row r="319" spans="1:1" ht="13.2">
      <c r="A319" s="42"/>
    </row>
    <row r="320" spans="1:1" ht="13.2">
      <c r="A320" s="42"/>
    </row>
    <row r="321" spans="1:1" ht="13.2">
      <c r="A321" s="42"/>
    </row>
    <row r="322" spans="1:1" ht="13.2">
      <c r="A322" s="42"/>
    </row>
    <row r="323" spans="1:1" ht="13.2">
      <c r="A323" s="42"/>
    </row>
    <row r="324" spans="1:1" ht="13.2">
      <c r="A324" s="42"/>
    </row>
    <row r="325" spans="1:1" ht="13.2">
      <c r="A325" s="42"/>
    </row>
    <row r="326" spans="1:1" ht="13.2">
      <c r="A326" s="42"/>
    </row>
    <row r="327" spans="1:1" ht="13.2">
      <c r="A327" s="42"/>
    </row>
    <row r="328" spans="1:1" ht="13.2">
      <c r="A328" s="42"/>
    </row>
    <row r="329" spans="1:1" ht="13.2">
      <c r="A329" s="42"/>
    </row>
    <row r="330" spans="1:1" ht="13.2">
      <c r="A330" s="42"/>
    </row>
    <row r="331" spans="1:1" ht="13.2">
      <c r="A331" s="42"/>
    </row>
    <row r="332" spans="1:1" ht="13.2">
      <c r="A332" s="42"/>
    </row>
    <row r="333" spans="1:1" ht="13.2">
      <c r="A333" s="42"/>
    </row>
    <row r="334" spans="1:1" ht="13.2">
      <c r="A334" s="42"/>
    </row>
    <row r="335" spans="1:1" ht="13.2">
      <c r="A335" s="42"/>
    </row>
    <row r="336" spans="1:1" ht="13.2">
      <c r="A336" s="42"/>
    </row>
    <row r="337" spans="1:1" ht="13.2">
      <c r="A337" s="42"/>
    </row>
    <row r="338" spans="1:1" ht="13.2">
      <c r="A338" s="42"/>
    </row>
    <row r="339" spans="1:1" ht="13.2">
      <c r="A339" s="42"/>
    </row>
    <row r="340" spans="1:1" ht="13.2">
      <c r="A340" s="42"/>
    </row>
    <row r="341" spans="1:1" ht="13.2">
      <c r="A341" s="42"/>
    </row>
    <row r="342" spans="1:1" ht="13.2">
      <c r="A342" s="42"/>
    </row>
    <row r="343" spans="1:1" ht="13.2">
      <c r="A343" s="42"/>
    </row>
    <row r="344" spans="1:1" ht="13.2">
      <c r="A344" s="42"/>
    </row>
    <row r="345" spans="1:1" ht="13.2">
      <c r="A345" s="42"/>
    </row>
    <row r="346" spans="1:1" ht="13.2">
      <c r="A346" s="42"/>
    </row>
    <row r="347" spans="1:1" ht="13.2">
      <c r="A347" s="42"/>
    </row>
    <row r="348" spans="1:1" ht="13.2">
      <c r="A348" s="42"/>
    </row>
    <row r="349" spans="1:1" ht="13.2">
      <c r="A349" s="42"/>
    </row>
    <row r="350" spans="1:1" ht="13.2">
      <c r="A350" s="42"/>
    </row>
    <row r="351" spans="1:1" ht="13.2">
      <c r="A351" s="42"/>
    </row>
    <row r="352" spans="1:1" ht="13.2">
      <c r="A352" s="42"/>
    </row>
    <row r="353" spans="1:1" ht="13.2">
      <c r="A353" s="42"/>
    </row>
    <row r="354" spans="1:1" ht="13.2">
      <c r="A354" s="42"/>
    </row>
    <row r="355" spans="1:1" ht="13.2">
      <c r="A355" s="42"/>
    </row>
    <row r="356" spans="1:1" ht="13.2">
      <c r="A356" s="42"/>
    </row>
    <row r="357" spans="1:1" ht="13.2">
      <c r="A357" s="42"/>
    </row>
    <row r="358" spans="1:1" ht="13.2">
      <c r="A358" s="42"/>
    </row>
    <row r="359" spans="1:1" ht="13.2">
      <c r="A359" s="42"/>
    </row>
    <row r="360" spans="1:1" ht="13.2">
      <c r="A360" s="42"/>
    </row>
    <row r="361" spans="1:1" ht="13.2">
      <c r="A361" s="42"/>
    </row>
    <row r="362" spans="1:1" ht="13.2">
      <c r="A362" s="42"/>
    </row>
    <row r="363" spans="1:1" ht="13.2">
      <c r="A363" s="42"/>
    </row>
    <row r="364" spans="1:1" ht="13.2">
      <c r="A364" s="42"/>
    </row>
    <row r="365" spans="1:1" ht="13.2">
      <c r="A365" s="42"/>
    </row>
    <row r="366" spans="1:1" ht="13.2">
      <c r="A366" s="42"/>
    </row>
    <row r="367" spans="1:1" ht="13.2">
      <c r="A367" s="42"/>
    </row>
    <row r="368" spans="1:1" ht="13.2">
      <c r="A368" s="42"/>
    </row>
    <row r="369" spans="1:1" ht="13.2">
      <c r="A369" s="42"/>
    </row>
    <row r="370" spans="1:1" ht="13.2">
      <c r="A370" s="42"/>
    </row>
    <row r="371" spans="1:1" ht="13.2">
      <c r="A371" s="42"/>
    </row>
    <row r="372" spans="1:1" ht="13.2">
      <c r="A372" s="42"/>
    </row>
    <row r="373" spans="1:1" ht="13.2">
      <c r="A373" s="42"/>
    </row>
    <row r="374" spans="1:1" ht="13.2">
      <c r="A374" s="42"/>
    </row>
    <row r="375" spans="1:1" ht="13.2">
      <c r="A375" s="42"/>
    </row>
    <row r="376" spans="1:1" ht="13.2">
      <c r="A376" s="42"/>
    </row>
    <row r="377" spans="1:1" ht="13.2">
      <c r="A377" s="42"/>
    </row>
    <row r="378" spans="1:1" ht="13.2">
      <c r="A378" s="42"/>
    </row>
    <row r="379" spans="1:1" ht="13.2">
      <c r="A379" s="42"/>
    </row>
    <row r="380" spans="1:1" ht="13.2">
      <c r="A380" s="42"/>
    </row>
    <row r="381" spans="1:1" ht="13.2">
      <c r="A381" s="42"/>
    </row>
    <row r="382" spans="1:1" ht="13.2">
      <c r="A382" s="42"/>
    </row>
    <row r="383" spans="1:1" ht="13.2">
      <c r="A383" s="42"/>
    </row>
    <row r="384" spans="1:1" ht="13.2">
      <c r="A384" s="42"/>
    </row>
    <row r="385" spans="1:1" ht="13.2">
      <c r="A385" s="42"/>
    </row>
    <row r="386" spans="1:1" ht="13.2">
      <c r="A386" s="42"/>
    </row>
    <row r="387" spans="1:1" ht="13.2">
      <c r="A387" s="42"/>
    </row>
    <row r="388" spans="1:1" ht="13.2">
      <c r="A388" s="42"/>
    </row>
    <row r="389" spans="1:1" ht="13.2">
      <c r="A389" s="42"/>
    </row>
    <row r="390" spans="1:1" ht="13.2">
      <c r="A390" s="42"/>
    </row>
    <row r="391" spans="1:1" ht="13.2">
      <c r="A391" s="42"/>
    </row>
    <row r="392" spans="1:1" ht="13.2">
      <c r="A392" s="42"/>
    </row>
    <row r="393" spans="1:1" ht="13.2">
      <c r="A393" s="42"/>
    </row>
    <row r="394" spans="1:1" ht="13.2">
      <c r="A394" s="42"/>
    </row>
    <row r="395" spans="1:1" ht="13.2">
      <c r="A395" s="42"/>
    </row>
    <row r="396" spans="1:1" ht="13.2">
      <c r="A396" s="42"/>
    </row>
    <row r="397" spans="1:1" ht="13.2">
      <c r="A397" s="42"/>
    </row>
    <row r="398" spans="1:1" ht="13.2">
      <c r="A398" s="42"/>
    </row>
    <row r="399" spans="1:1" ht="13.2">
      <c r="A399" s="42"/>
    </row>
    <row r="400" spans="1:1" ht="13.2">
      <c r="A400" s="42"/>
    </row>
    <row r="401" spans="1:1" ht="13.2">
      <c r="A401" s="42"/>
    </row>
    <row r="402" spans="1:1" ht="13.2">
      <c r="A402" s="42"/>
    </row>
    <row r="403" spans="1:1" ht="13.2">
      <c r="A403" s="42"/>
    </row>
    <row r="404" spans="1:1" ht="13.2">
      <c r="A404" s="42"/>
    </row>
    <row r="405" spans="1:1" ht="13.2">
      <c r="A405" s="42"/>
    </row>
    <row r="406" spans="1:1" ht="13.2">
      <c r="A406" s="42"/>
    </row>
    <row r="407" spans="1:1" ht="13.2">
      <c r="A407" s="42"/>
    </row>
    <row r="408" spans="1:1" ht="13.2">
      <c r="A408" s="42"/>
    </row>
    <row r="409" spans="1:1" ht="13.2">
      <c r="A409" s="42"/>
    </row>
    <row r="410" spans="1:1" ht="13.2">
      <c r="A410" s="42"/>
    </row>
    <row r="411" spans="1:1" ht="13.2">
      <c r="A411" s="42"/>
    </row>
    <row r="412" spans="1:1" ht="13.2">
      <c r="A412" s="42"/>
    </row>
    <row r="413" spans="1:1" ht="13.2">
      <c r="A413" s="42"/>
    </row>
    <row r="414" spans="1:1" ht="13.2">
      <c r="A414" s="42"/>
    </row>
    <row r="415" spans="1:1" ht="13.2">
      <c r="A415" s="42"/>
    </row>
    <row r="416" spans="1:1" ht="13.2">
      <c r="A416" s="42"/>
    </row>
    <row r="417" spans="1:1" ht="13.2">
      <c r="A417" s="42"/>
    </row>
    <row r="418" spans="1:1" ht="13.2">
      <c r="A418" s="42"/>
    </row>
    <row r="419" spans="1:1" ht="13.2">
      <c r="A419" s="42"/>
    </row>
    <row r="420" spans="1:1" ht="13.2">
      <c r="A420" s="42"/>
    </row>
    <row r="421" spans="1:1" ht="13.2">
      <c r="A421" s="42"/>
    </row>
    <row r="422" spans="1:1" ht="13.2">
      <c r="A422" s="42"/>
    </row>
    <row r="423" spans="1:1" ht="13.2">
      <c r="A423" s="42"/>
    </row>
    <row r="424" spans="1:1" ht="13.2">
      <c r="A424" s="42"/>
    </row>
    <row r="425" spans="1:1" ht="13.2">
      <c r="A425" s="42"/>
    </row>
    <row r="426" spans="1:1" ht="13.2">
      <c r="A426" s="42"/>
    </row>
    <row r="427" spans="1:1" ht="13.2">
      <c r="A427" s="42"/>
    </row>
    <row r="428" spans="1:1" ht="13.2">
      <c r="A428" s="42"/>
    </row>
    <row r="429" spans="1:1" ht="13.2">
      <c r="A429" s="42"/>
    </row>
    <row r="430" spans="1:1" ht="13.2">
      <c r="A430" s="42"/>
    </row>
    <row r="431" spans="1:1" ht="13.2">
      <c r="A431" s="42"/>
    </row>
    <row r="432" spans="1:1" ht="13.2">
      <c r="A432" s="42"/>
    </row>
    <row r="433" spans="1:1" ht="13.2">
      <c r="A433" s="42"/>
    </row>
    <row r="434" spans="1:1" ht="13.2">
      <c r="A434" s="42"/>
    </row>
    <row r="435" spans="1:1" ht="13.2">
      <c r="A435" s="42"/>
    </row>
    <row r="436" spans="1:1" ht="13.2">
      <c r="A436" s="42"/>
    </row>
    <row r="437" spans="1:1" ht="13.2">
      <c r="A437" s="42"/>
    </row>
    <row r="438" spans="1:1" ht="13.2">
      <c r="A438" s="42"/>
    </row>
    <row r="439" spans="1:1" ht="13.2">
      <c r="A439" s="42"/>
    </row>
    <row r="440" spans="1:1" ht="13.2">
      <c r="A440" s="42"/>
    </row>
    <row r="441" spans="1:1" ht="13.2">
      <c r="A441" s="42"/>
    </row>
    <row r="442" spans="1:1" ht="13.2">
      <c r="A442" s="42"/>
    </row>
    <row r="443" spans="1:1" ht="13.2">
      <c r="A443" s="42"/>
    </row>
    <row r="444" spans="1:1" ht="13.2">
      <c r="A444" s="42"/>
    </row>
    <row r="445" spans="1:1" ht="13.2">
      <c r="A445" s="42"/>
    </row>
    <row r="446" spans="1:1" ht="13.2">
      <c r="A446" s="42"/>
    </row>
    <row r="447" spans="1:1" ht="13.2">
      <c r="A447" s="42"/>
    </row>
    <row r="448" spans="1:1" ht="13.2">
      <c r="A448" s="42"/>
    </row>
    <row r="449" spans="1:1" ht="13.2">
      <c r="A449" s="42"/>
    </row>
    <row r="450" spans="1:1" ht="13.2">
      <c r="A450" s="42"/>
    </row>
    <row r="451" spans="1:1" ht="13.2">
      <c r="A451" s="42"/>
    </row>
    <row r="452" spans="1:1" ht="13.2">
      <c r="A452" s="42"/>
    </row>
    <row r="453" spans="1:1" ht="13.2">
      <c r="A453" s="42"/>
    </row>
    <row r="454" spans="1:1" ht="13.2">
      <c r="A454" s="42"/>
    </row>
    <row r="455" spans="1:1" ht="13.2">
      <c r="A455" s="42"/>
    </row>
    <row r="456" spans="1:1" ht="13.2">
      <c r="A456" s="42"/>
    </row>
    <row r="457" spans="1:1" ht="13.2">
      <c r="A457" s="42"/>
    </row>
    <row r="458" spans="1:1" ht="13.2">
      <c r="A458" s="42"/>
    </row>
    <row r="459" spans="1:1" ht="13.2">
      <c r="A459" s="42"/>
    </row>
    <row r="460" spans="1:1" ht="13.2">
      <c r="A460" s="42"/>
    </row>
    <row r="461" spans="1:1" ht="13.2">
      <c r="A461" s="42"/>
    </row>
    <row r="462" spans="1:1" ht="13.2">
      <c r="A462" s="42"/>
    </row>
    <row r="463" spans="1:1" ht="13.2">
      <c r="A463" s="42"/>
    </row>
    <row r="464" spans="1:1" ht="13.2">
      <c r="A464" s="42"/>
    </row>
    <row r="465" spans="1:1" ht="13.2">
      <c r="A465" s="42"/>
    </row>
    <row r="466" spans="1:1" ht="13.2">
      <c r="A466" s="42"/>
    </row>
    <row r="467" spans="1:1" ht="13.2">
      <c r="A467" s="42"/>
    </row>
    <row r="468" spans="1:1" ht="13.2">
      <c r="A468" s="42"/>
    </row>
    <row r="469" spans="1:1" ht="13.2">
      <c r="A469" s="42"/>
    </row>
    <row r="470" spans="1:1" ht="13.2">
      <c r="A470" s="42"/>
    </row>
    <row r="471" spans="1:1" ht="13.2">
      <c r="A471" s="42"/>
    </row>
    <row r="472" spans="1:1" ht="13.2">
      <c r="A472" s="42"/>
    </row>
    <row r="473" spans="1:1" ht="13.2">
      <c r="A473" s="42"/>
    </row>
    <row r="474" spans="1:1" ht="13.2">
      <c r="A474" s="42"/>
    </row>
    <row r="475" spans="1:1" ht="13.2">
      <c r="A475" s="42"/>
    </row>
    <row r="476" spans="1:1" ht="13.2">
      <c r="A476" s="42"/>
    </row>
    <row r="477" spans="1:1" ht="13.2">
      <c r="A477" s="42"/>
    </row>
    <row r="478" spans="1:1" ht="13.2">
      <c r="A478" s="42"/>
    </row>
    <row r="479" spans="1:1" ht="13.2">
      <c r="A479" s="42"/>
    </row>
    <row r="480" spans="1:1" ht="13.2">
      <c r="A480" s="42"/>
    </row>
    <row r="481" spans="1:1" ht="13.2">
      <c r="A481" s="42"/>
    </row>
    <row r="482" spans="1:1" ht="13.2">
      <c r="A482" s="42"/>
    </row>
    <row r="483" spans="1:1" ht="13.2">
      <c r="A483" s="42"/>
    </row>
    <row r="484" spans="1:1" ht="13.2">
      <c r="A484" s="42"/>
    </row>
    <row r="485" spans="1:1" ht="13.2">
      <c r="A485" s="42"/>
    </row>
    <row r="486" spans="1:1" ht="13.2">
      <c r="A486" s="42"/>
    </row>
    <row r="487" spans="1:1" ht="13.2">
      <c r="A487" s="42"/>
    </row>
    <row r="488" spans="1:1" ht="13.2">
      <c r="A488" s="42"/>
    </row>
    <row r="489" spans="1:1" ht="13.2">
      <c r="A489" s="42"/>
    </row>
    <row r="490" spans="1:1" ht="13.2">
      <c r="A490" s="42"/>
    </row>
    <row r="491" spans="1:1" ht="13.2">
      <c r="A491" s="42"/>
    </row>
    <row r="492" spans="1:1" ht="13.2">
      <c r="A492" s="42"/>
    </row>
    <row r="493" spans="1:1" ht="13.2">
      <c r="A493" s="42"/>
    </row>
    <row r="494" spans="1:1" ht="13.2">
      <c r="A494" s="42"/>
    </row>
    <row r="495" spans="1:1" ht="13.2">
      <c r="A495" s="42"/>
    </row>
    <row r="496" spans="1:1" ht="13.2">
      <c r="A496" s="42"/>
    </row>
    <row r="497" spans="1:1" ht="13.2">
      <c r="A497" s="42"/>
    </row>
    <row r="498" spans="1:1" ht="13.2">
      <c r="A498" s="42"/>
    </row>
    <row r="499" spans="1:1" ht="13.2">
      <c r="A499" s="42"/>
    </row>
    <row r="500" spans="1:1" ht="13.2">
      <c r="A500" s="42"/>
    </row>
    <row r="501" spans="1:1" ht="13.2">
      <c r="A501" s="42"/>
    </row>
    <row r="502" spans="1:1" ht="13.2">
      <c r="A502" s="42"/>
    </row>
    <row r="503" spans="1:1" ht="13.2">
      <c r="A503" s="42"/>
    </row>
    <row r="504" spans="1:1" ht="13.2">
      <c r="A504" s="42"/>
    </row>
    <row r="505" spans="1:1" ht="13.2">
      <c r="A505" s="42"/>
    </row>
    <row r="506" spans="1:1" ht="13.2">
      <c r="A506" s="42"/>
    </row>
    <row r="507" spans="1:1" ht="13.2">
      <c r="A507" s="42"/>
    </row>
    <row r="508" spans="1:1" ht="13.2">
      <c r="A508" s="42"/>
    </row>
    <row r="509" spans="1:1" ht="13.2">
      <c r="A509" s="42"/>
    </row>
    <row r="510" spans="1:1" ht="13.2">
      <c r="A510" s="42"/>
    </row>
    <row r="511" spans="1:1" ht="13.2">
      <c r="A511" s="42"/>
    </row>
    <row r="512" spans="1:1" ht="13.2">
      <c r="A512" s="42"/>
    </row>
    <row r="513" spans="1:1" ht="13.2">
      <c r="A513" s="42"/>
    </row>
    <row r="514" spans="1:1" ht="13.2">
      <c r="A514" s="42"/>
    </row>
    <row r="515" spans="1:1" ht="13.2">
      <c r="A515" s="42"/>
    </row>
    <row r="516" spans="1:1" ht="13.2">
      <c r="A516" s="42"/>
    </row>
    <row r="517" spans="1:1" ht="13.2">
      <c r="A517" s="42"/>
    </row>
    <row r="518" spans="1:1" ht="13.2">
      <c r="A518" s="42"/>
    </row>
    <row r="519" spans="1:1" ht="13.2">
      <c r="A519" s="42"/>
    </row>
    <row r="520" spans="1:1" ht="13.2">
      <c r="A520" s="42"/>
    </row>
    <row r="521" spans="1:1" ht="13.2">
      <c r="A521" s="42"/>
    </row>
    <row r="522" spans="1:1" ht="13.2">
      <c r="A522" s="42"/>
    </row>
    <row r="523" spans="1:1" ht="13.2">
      <c r="A523" s="42"/>
    </row>
    <row r="524" spans="1:1" ht="13.2">
      <c r="A524" s="42"/>
    </row>
    <row r="525" spans="1:1" ht="13.2">
      <c r="A525" s="42"/>
    </row>
    <row r="526" spans="1:1" ht="13.2">
      <c r="A526" s="42"/>
    </row>
    <row r="527" spans="1:1" ht="13.2">
      <c r="A527" s="42"/>
    </row>
    <row r="528" spans="1:1" ht="13.2">
      <c r="A528" s="42"/>
    </row>
    <row r="529" spans="1:1" ht="13.2">
      <c r="A529" s="42"/>
    </row>
    <row r="530" spans="1:1" ht="13.2">
      <c r="A530" s="42"/>
    </row>
    <row r="531" spans="1:1" ht="13.2">
      <c r="A531" s="42"/>
    </row>
    <row r="532" spans="1:1" ht="13.2">
      <c r="A532" s="42"/>
    </row>
    <row r="533" spans="1:1" ht="13.2">
      <c r="A533" s="42"/>
    </row>
    <row r="534" spans="1:1" ht="13.2">
      <c r="A534" s="42"/>
    </row>
    <row r="535" spans="1:1" ht="13.2">
      <c r="A535" s="42"/>
    </row>
    <row r="536" spans="1:1" ht="13.2">
      <c r="A536" s="42"/>
    </row>
    <row r="537" spans="1:1" ht="13.2">
      <c r="A537" s="42"/>
    </row>
    <row r="538" spans="1:1" ht="13.2">
      <c r="A538" s="42"/>
    </row>
    <row r="539" spans="1:1" ht="13.2">
      <c r="A539" s="42"/>
    </row>
    <row r="540" spans="1:1" ht="13.2">
      <c r="A540" s="42"/>
    </row>
    <row r="541" spans="1:1" ht="13.2">
      <c r="A541" s="42"/>
    </row>
    <row r="542" spans="1:1" ht="13.2">
      <c r="A542" s="42"/>
    </row>
    <row r="543" spans="1:1" ht="13.2">
      <c r="A543" s="42"/>
    </row>
    <row r="544" spans="1:1" ht="13.2">
      <c r="A544" s="42"/>
    </row>
    <row r="545" spans="1:1" ht="13.2">
      <c r="A545" s="42"/>
    </row>
    <row r="546" spans="1:1" ht="13.2">
      <c r="A546" s="42"/>
    </row>
    <row r="547" spans="1:1" ht="13.2">
      <c r="A547" s="42"/>
    </row>
    <row r="548" spans="1:1" ht="13.2">
      <c r="A548" s="42"/>
    </row>
    <row r="549" spans="1:1" ht="13.2">
      <c r="A549" s="42"/>
    </row>
    <row r="550" spans="1:1" ht="13.2">
      <c r="A550" s="42"/>
    </row>
    <row r="551" spans="1:1" ht="13.2">
      <c r="A551" s="42"/>
    </row>
    <row r="552" spans="1:1" ht="13.2">
      <c r="A552" s="42"/>
    </row>
    <row r="553" spans="1:1" ht="13.2">
      <c r="A553" s="42"/>
    </row>
    <row r="554" spans="1:1" ht="13.2">
      <c r="A554" s="42"/>
    </row>
    <row r="555" spans="1:1" ht="13.2">
      <c r="A555" s="42"/>
    </row>
    <row r="556" spans="1:1" ht="13.2">
      <c r="A556" s="42"/>
    </row>
    <row r="557" spans="1:1" ht="13.2">
      <c r="A557" s="42"/>
    </row>
    <row r="558" spans="1:1" ht="13.2">
      <c r="A558" s="42"/>
    </row>
    <row r="559" spans="1:1" ht="13.2">
      <c r="A559" s="42"/>
    </row>
    <row r="560" spans="1:1" ht="13.2">
      <c r="A560" s="42"/>
    </row>
    <row r="561" spans="1:1" ht="13.2">
      <c r="A561" s="42"/>
    </row>
    <row r="562" spans="1:1" ht="13.2">
      <c r="A562" s="42"/>
    </row>
    <row r="563" spans="1:1" ht="13.2">
      <c r="A563" s="42"/>
    </row>
    <row r="564" spans="1:1" ht="13.2">
      <c r="A564" s="42"/>
    </row>
    <row r="565" spans="1:1" ht="13.2">
      <c r="A565" s="42"/>
    </row>
    <row r="566" spans="1:1" ht="13.2">
      <c r="A566" s="42"/>
    </row>
    <row r="567" spans="1:1" ht="13.2">
      <c r="A567" s="42"/>
    </row>
    <row r="568" spans="1:1" ht="13.2">
      <c r="A568" s="42"/>
    </row>
    <row r="569" spans="1:1" ht="13.2">
      <c r="A569" s="42"/>
    </row>
    <row r="570" spans="1:1" ht="13.2">
      <c r="A570" s="42"/>
    </row>
    <row r="571" spans="1:1" ht="13.2">
      <c r="A571" s="42"/>
    </row>
    <row r="572" spans="1:1" ht="13.2">
      <c r="A572" s="42"/>
    </row>
    <row r="573" spans="1:1" ht="13.2">
      <c r="A573" s="42"/>
    </row>
    <row r="574" spans="1:1" ht="13.2">
      <c r="A574" s="42"/>
    </row>
    <row r="575" spans="1:1" ht="13.2">
      <c r="A575" s="42"/>
    </row>
    <row r="576" spans="1:1" ht="13.2">
      <c r="A576" s="42"/>
    </row>
    <row r="577" spans="1:1" ht="13.2">
      <c r="A577" s="42"/>
    </row>
    <row r="578" spans="1:1" ht="13.2">
      <c r="A578" s="42"/>
    </row>
    <row r="579" spans="1:1" ht="13.2">
      <c r="A579" s="42"/>
    </row>
    <row r="580" spans="1:1" ht="13.2">
      <c r="A580" s="42"/>
    </row>
    <row r="581" spans="1:1" ht="13.2">
      <c r="A581" s="42"/>
    </row>
    <row r="582" spans="1:1" ht="13.2">
      <c r="A582" s="42"/>
    </row>
    <row r="583" spans="1:1" ht="13.2">
      <c r="A583" s="42"/>
    </row>
    <row r="584" spans="1:1" ht="13.2">
      <c r="A584" s="42"/>
    </row>
    <row r="585" spans="1:1" ht="13.2">
      <c r="A585" s="42"/>
    </row>
    <row r="586" spans="1:1" ht="13.2">
      <c r="A586" s="42"/>
    </row>
    <row r="587" spans="1:1" ht="13.2">
      <c r="A587" s="42"/>
    </row>
    <row r="588" spans="1:1" ht="13.2">
      <c r="A588" s="42"/>
    </row>
    <row r="589" spans="1:1" ht="13.2">
      <c r="A589" s="42"/>
    </row>
    <row r="590" spans="1:1" ht="13.2">
      <c r="A590" s="42"/>
    </row>
    <row r="591" spans="1:1" ht="13.2">
      <c r="A591" s="42"/>
    </row>
    <row r="592" spans="1:1" ht="13.2">
      <c r="A592" s="42"/>
    </row>
    <row r="593" spans="1:1" ht="13.2">
      <c r="A593" s="42"/>
    </row>
    <row r="594" spans="1:1" ht="13.2">
      <c r="A594" s="42"/>
    </row>
    <row r="595" spans="1:1" ht="13.2">
      <c r="A595" s="42"/>
    </row>
    <row r="596" spans="1:1" ht="13.2">
      <c r="A596" s="42"/>
    </row>
    <row r="597" spans="1:1" ht="13.2">
      <c r="A597" s="42"/>
    </row>
    <row r="598" spans="1:1" ht="13.2">
      <c r="A598" s="42"/>
    </row>
    <row r="599" spans="1:1" ht="13.2">
      <c r="A599" s="42"/>
    </row>
    <row r="600" spans="1:1" ht="13.2">
      <c r="A600" s="42"/>
    </row>
    <row r="601" spans="1:1" ht="13.2">
      <c r="A601" s="42"/>
    </row>
    <row r="602" spans="1:1" ht="13.2">
      <c r="A602" s="42"/>
    </row>
    <row r="603" spans="1:1" ht="13.2">
      <c r="A603" s="42"/>
    </row>
    <row r="604" spans="1:1" ht="13.2">
      <c r="A604" s="42"/>
    </row>
    <row r="605" spans="1:1" ht="13.2">
      <c r="A605" s="42"/>
    </row>
    <row r="606" spans="1:1" ht="13.2">
      <c r="A606" s="42"/>
    </row>
    <row r="607" spans="1:1" ht="13.2">
      <c r="A607" s="42"/>
    </row>
    <row r="608" spans="1:1" ht="13.2">
      <c r="A608" s="42"/>
    </row>
    <row r="609" spans="1:1" ht="13.2">
      <c r="A609" s="42"/>
    </row>
    <row r="610" spans="1:1" ht="13.2">
      <c r="A610" s="42"/>
    </row>
    <row r="611" spans="1:1" ht="13.2">
      <c r="A611" s="42"/>
    </row>
    <row r="612" spans="1:1" ht="13.2">
      <c r="A612" s="42"/>
    </row>
    <row r="613" spans="1:1" ht="13.2">
      <c r="A613" s="42"/>
    </row>
    <row r="614" spans="1:1" ht="13.2">
      <c r="A614" s="42"/>
    </row>
    <row r="615" spans="1:1" ht="13.2">
      <c r="A615" s="42"/>
    </row>
    <row r="616" spans="1:1" ht="13.2">
      <c r="A616" s="42"/>
    </row>
    <row r="617" spans="1:1" ht="13.2">
      <c r="A617" s="42"/>
    </row>
    <row r="618" spans="1:1" ht="13.2">
      <c r="A618" s="42"/>
    </row>
    <row r="619" spans="1:1" ht="13.2">
      <c r="A619" s="42"/>
    </row>
    <row r="620" spans="1:1" ht="13.2">
      <c r="A620" s="42"/>
    </row>
    <row r="621" spans="1:1" ht="13.2">
      <c r="A621" s="42"/>
    </row>
    <row r="622" spans="1:1" ht="13.2">
      <c r="A622" s="42"/>
    </row>
    <row r="623" spans="1:1" ht="13.2">
      <c r="A623" s="42"/>
    </row>
    <row r="624" spans="1:1" ht="13.2">
      <c r="A624" s="42"/>
    </row>
    <row r="625" spans="1:1" ht="13.2">
      <c r="A625" s="42"/>
    </row>
    <row r="626" spans="1:1" ht="13.2">
      <c r="A626" s="42"/>
    </row>
    <row r="627" spans="1:1" ht="13.2">
      <c r="A627" s="42"/>
    </row>
    <row r="628" spans="1:1" ht="13.2">
      <c r="A628" s="42"/>
    </row>
    <row r="629" spans="1:1" ht="13.2">
      <c r="A629" s="42"/>
    </row>
    <row r="630" spans="1:1" ht="13.2">
      <c r="A630" s="42"/>
    </row>
    <row r="631" spans="1:1" ht="13.2">
      <c r="A631" s="42"/>
    </row>
    <row r="632" spans="1:1" ht="13.2">
      <c r="A632" s="42"/>
    </row>
    <row r="633" spans="1:1" ht="13.2">
      <c r="A633" s="42"/>
    </row>
    <row r="634" spans="1:1" ht="13.2">
      <c r="A634" s="42"/>
    </row>
    <row r="635" spans="1:1" ht="13.2">
      <c r="A635" s="42"/>
    </row>
    <row r="636" spans="1:1" ht="13.2">
      <c r="A636" s="42"/>
    </row>
    <row r="637" spans="1:1" ht="13.2">
      <c r="A637" s="42"/>
    </row>
    <row r="638" spans="1:1" ht="13.2">
      <c r="A638" s="42"/>
    </row>
    <row r="639" spans="1:1" ht="13.2">
      <c r="A639" s="42"/>
    </row>
    <row r="640" spans="1:1" ht="13.2">
      <c r="A640" s="42"/>
    </row>
    <row r="641" spans="1:1" ht="13.2">
      <c r="A641" s="42"/>
    </row>
    <row r="642" spans="1:1" ht="13.2">
      <c r="A642" s="42"/>
    </row>
    <row r="643" spans="1:1" ht="13.2">
      <c r="A643" s="42"/>
    </row>
    <row r="644" spans="1:1" ht="13.2">
      <c r="A644" s="42"/>
    </row>
    <row r="645" spans="1:1" ht="13.2">
      <c r="A645" s="42"/>
    </row>
    <row r="646" spans="1:1" ht="13.2">
      <c r="A646" s="42"/>
    </row>
    <row r="647" spans="1:1" ht="13.2">
      <c r="A647" s="42"/>
    </row>
    <row r="648" spans="1:1" ht="13.2">
      <c r="A648" s="42"/>
    </row>
    <row r="649" spans="1:1" ht="13.2">
      <c r="A649" s="42"/>
    </row>
    <row r="650" spans="1:1" ht="13.2">
      <c r="A650" s="42"/>
    </row>
    <row r="651" spans="1:1" ht="13.2">
      <c r="A651" s="42"/>
    </row>
    <row r="652" spans="1:1" ht="13.2">
      <c r="A652" s="42"/>
    </row>
    <row r="653" spans="1:1" ht="13.2">
      <c r="A653" s="42"/>
    </row>
    <row r="654" spans="1:1" ht="13.2">
      <c r="A654" s="42"/>
    </row>
    <row r="655" spans="1:1" ht="13.2">
      <c r="A655" s="42"/>
    </row>
    <row r="656" spans="1:1" ht="13.2">
      <c r="A656" s="42"/>
    </row>
    <row r="657" spans="1:1" ht="13.2">
      <c r="A657" s="42"/>
    </row>
    <row r="658" spans="1:1" ht="13.2">
      <c r="A658" s="42"/>
    </row>
    <row r="659" spans="1:1" ht="13.2">
      <c r="A659" s="42"/>
    </row>
    <row r="660" spans="1:1" ht="13.2">
      <c r="A660" s="42"/>
    </row>
    <row r="661" spans="1:1" ht="13.2">
      <c r="A661" s="42"/>
    </row>
    <row r="662" spans="1:1" ht="13.2">
      <c r="A662" s="42"/>
    </row>
    <row r="663" spans="1:1" ht="13.2">
      <c r="A663" s="42"/>
    </row>
    <row r="664" spans="1:1" ht="13.2">
      <c r="A664" s="42"/>
    </row>
    <row r="665" spans="1:1" ht="13.2">
      <c r="A665" s="42"/>
    </row>
    <row r="666" spans="1:1" ht="13.2">
      <c r="A666" s="42"/>
    </row>
    <row r="667" spans="1:1" ht="13.2">
      <c r="A667" s="42"/>
    </row>
    <row r="668" spans="1:1" ht="13.2">
      <c r="A668" s="42"/>
    </row>
    <row r="669" spans="1:1" ht="13.2">
      <c r="A669" s="42"/>
    </row>
    <row r="670" spans="1:1" ht="13.2">
      <c r="A670" s="42"/>
    </row>
    <row r="671" spans="1:1" ht="13.2">
      <c r="A671" s="42"/>
    </row>
    <row r="672" spans="1:1" ht="13.2">
      <c r="A672" s="42"/>
    </row>
    <row r="673" spans="1:1" ht="13.2">
      <c r="A673" s="42"/>
    </row>
    <row r="674" spans="1:1" ht="13.2">
      <c r="A674" s="42"/>
    </row>
    <row r="675" spans="1:1" ht="13.2">
      <c r="A675" s="42"/>
    </row>
    <row r="676" spans="1:1" ht="13.2">
      <c r="A676" s="42"/>
    </row>
    <row r="677" spans="1:1" ht="13.2">
      <c r="A677" s="42"/>
    </row>
    <row r="678" spans="1:1" ht="13.2">
      <c r="A678" s="42"/>
    </row>
    <row r="679" spans="1:1" ht="13.2">
      <c r="A679" s="42"/>
    </row>
    <row r="680" spans="1:1" ht="13.2">
      <c r="A680" s="42"/>
    </row>
    <row r="681" spans="1:1" ht="13.2">
      <c r="A681" s="42"/>
    </row>
    <row r="682" spans="1:1" ht="13.2">
      <c r="A682" s="42"/>
    </row>
    <row r="683" spans="1:1" ht="13.2">
      <c r="A683" s="42"/>
    </row>
    <row r="684" spans="1:1" ht="13.2">
      <c r="A684" s="42"/>
    </row>
    <row r="685" spans="1:1" ht="13.2">
      <c r="A685" s="42"/>
    </row>
    <row r="686" spans="1:1" ht="13.2">
      <c r="A686" s="42"/>
    </row>
    <row r="687" spans="1:1" ht="13.2">
      <c r="A687" s="42"/>
    </row>
    <row r="688" spans="1:1" ht="13.2">
      <c r="A688" s="42"/>
    </row>
    <row r="689" spans="1:1" ht="13.2">
      <c r="A689" s="42"/>
    </row>
    <row r="690" spans="1:1" ht="13.2">
      <c r="A690" s="42"/>
    </row>
    <row r="691" spans="1:1" ht="13.2">
      <c r="A691" s="42"/>
    </row>
    <row r="692" spans="1:1" ht="13.2">
      <c r="A692" s="42"/>
    </row>
    <row r="693" spans="1:1" ht="13.2">
      <c r="A693" s="42"/>
    </row>
    <row r="694" spans="1:1" ht="13.2">
      <c r="A694" s="42"/>
    </row>
    <row r="695" spans="1:1" ht="13.2">
      <c r="A695" s="42"/>
    </row>
    <row r="696" spans="1:1" ht="13.2">
      <c r="A696" s="42"/>
    </row>
    <row r="697" spans="1:1" ht="13.2">
      <c r="A697" s="42"/>
    </row>
    <row r="698" spans="1:1" ht="13.2">
      <c r="A698" s="42"/>
    </row>
    <row r="699" spans="1:1" ht="13.2">
      <c r="A699" s="42"/>
    </row>
    <row r="700" spans="1:1" ht="13.2">
      <c r="A700" s="42"/>
    </row>
    <row r="701" spans="1:1" ht="13.2">
      <c r="A701" s="42"/>
    </row>
    <row r="702" spans="1:1" ht="13.2">
      <c r="A702" s="42"/>
    </row>
    <row r="703" spans="1:1" ht="13.2">
      <c r="A703" s="42"/>
    </row>
    <row r="704" spans="1:1" ht="13.2">
      <c r="A704" s="42"/>
    </row>
    <row r="705" spans="1:1" ht="13.2">
      <c r="A705" s="42"/>
    </row>
    <row r="706" spans="1:1" ht="13.2">
      <c r="A706" s="42"/>
    </row>
    <row r="707" spans="1:1" ht="13.2">
      <c r="A707" s="42"/>
    </row>
    <row r="708" spans="1:1" ht="13.2">
      <c r="A708" s="42"/>
    </row>
    <row r="709" spans="1:1" ht="13.2">
      <c r="A709" s="42"/>
    </row>
    <row r="710" spans="1:1" ht="13.2">
      <c r="A710" s="42"/>
    </row>
    <row r="711" spans="1:1" ht="13.2">
      <c r="A711" s="42"/>
    </row>
    <row r="712" spans="1:1" ht="13.2">
      <c r="A712" s="42"/>
    </row>
    <row r="713" spans="1:1" ht="13.2">
      <c r="A713" s="42"/>
    </row>
    <row r="714" spans="1:1" ht="13.2">
      <c r="A714" s="42"/>
    </row>
    <row r="715" spans="1:1" ht="13.2">
      <c r="A715" s="42"/>
    </row>
    <row r="716" spans="1:1" ht="13.2">
      <c r="A716" s="42"/>
    </row>
    <row r="717" spans="1:1" ht="13.2">
      <c r="A717" s="42"/>
    </row>
    <row r="718" spans="1:1" ht="13.2">
      <c r="A718" s="42"/>
    </row>
    <row r="719" spans="1:1" ht="13.2">
      <c r="A719" s="42"/>
    </row>
    <row r="720" spans="1:1" ht="13.2">
      <c r="A720" s="42"/>
    </row>
    <row r="721" spans="1:1" ht="13.2">
      <c r="A721" s="42"/>
    </row>
    <row r="722" spans="1:1" ht="13.2">
      <c r="A722" s="42"/>
    </row>
    <row r="723" spans="1:1" ht="13.2">
      <c r="A723" s="42"/>
    </row>
    <row r="724" spans="1:1" ht="13.2">
      <c r="A724" s="42"/>
    </row>
    <row r="725" spans="1:1" ht="13.2">
      <c r="A725" s="42"/>
    </row>
    <row r="726" spans="1:1" ht="13.2">
      <c r="A726" s="42"/>
    </row>
    <row r="727" spans="1:1" ht="13.2">
      <c r="A727" s="42"/>
    </row>
    <row r="728" spans="1:1" ht="13.2">
      <c r="A728" s="42"/>
    </row>
    <row r="729" spans="1:1" ht="13.2">
      <c r="A729" s="42"/>
    </row>
    <row r="730" spans="1:1" ht="13.2">
      <c r="A730" s="42"/>
    </row>
    <row r="731" spans="1:1" ht="13.2">
      <c r="A731" s="42"/>
    </row>
    <row r="732" spans="1:1" ht="13.2">
      <c r="A732" s="42"/>
    </row>
    <row r="733" spans="1:1" ht="13.2">
      <c r="A733" s="42"/>
    </row>
    <row r="734" spans="1:1" ht="13.2">
      <c r="A734" s="42"/>
    </row>
    <row r="735" spans="1:1" ht="13.2">
      <c r="A735" s="42"/>
    </row>
    <row r="736" spans="1:1" ht="13.2">
      <c r="A736" s="42"/>
    </row>
    <row r="737" spans="1:1" ht="13.2">
      <c r="A737" s="42"/>
    </row>
    <row r="738" spans="1:1" ht="13.2">
      <c r="A738" s="42"/>
    </row>
    <row r="739" spans="1:1" ht="13.2">
      <c r="A739" s="42"/>
    </row>
    <row r="740" spans="1:1" ht="13.2">
      <c r="A740" s="42"/>
    </row>
    <row r="741" spans="1:1" ht="13.2">
      <c r="A741" s="42"/>
    </row>
    <row r="742" spans="1:1" ht="13.2">
      <c r="A742" s="42"/>
    </row>
    <row r="743" spans="1:1" ht="13.2">
      <c r="A743" s="42"/>
    </row>
    <row r="744" spans="1:1" ht="13.2">
      <c r="A744" s="42"/>
    </row>
    <row r="745" spans="1:1" ht="13.2">
      <c r="A745" s="42"/>
    </row>
    <row r="746" spans="1:1" ht="13.2">
      <c r="A746" s="42"/>
    </row>
    <row r="747" spans="1:1" ht="13.2">
      <c r="A747" s="42"/>
    </row>
    <row r="748" spans="1:1" ht="13.2">
      <c r="A748" s="42"/>
    </row>
    <row r="749" spans="1:1" ht="13.2">
      <c r="A749" s="42"/>
    </row>
    <row r="750" spans="1:1" ht="13.2">
      <c r="A750" s="42"/>
    </row>
    <row r="751" spans="1:1" ht="13.2">
      <c r="A751" s="42"/>
    </row>
    <row r="752" spans="1:1" ht="13.2">
      <c r="A752" s="42"/>
    </row>
    <row r="753" spans="1:1" ht="13.2">
      <c r="A753" s="42"/>
    </row>
    <row r="754" spans="1:1" ht="13.2">
      <c r="A754" s="42"/>
    </row>
    <row r="755" spans="1:1" ht="13.2">
      <c r="A755" s="42"/>
    </row>
    <row r="756" spans="1:1" ht="13.2">
      <c r="A756" s="42"/>
    </row>
    <row r="757" spans="1:1" ht="13.2">
      <c r="A757" s="42"/>
    </row>
    <row r="758" spans="1:1" ht="13.2">
      <c r="A758" s="42"/>
    </row>
    <row r="759" spans="1:1" ht="13.2">
      <c r="A759" s="42"/>
    </row>
    <row r="760" spans="1:1" ht="13.2">
      <c r="A760" s="42"/>
    </row>
    <row r="761" spans="1:1" ht="13.2">
      <c r="A761" s="42"/>
    </row>
    <row r="762" spans="1:1" ht="13.2">
      <c r="A762" s="42"/>
    </row>
    <row r="763" spans="1:1" ht="13.2">
      <c r="A763" s="42"/>
    </row>
    <row r="764" spans="1:1" ht="13.2">
      <c r="A764" s="42"/>
    </row>
    <row r="765" spans="1:1" ht="13.2">
      <c r="A765" s="42"/>
    </row>
    <row r="766" spans="1:1" ht="13.2">
      <c r="A766" s="42"/>
    </row>
    <row r="767" spans="1:1" ht="13.2">
      <c r="A767" s="42"/>
    </row>
    <row r="768" spans="1:1" ht="13.2">
      <c r="A768" s="42"/>
    </row>
    <row r="769" spans="1:1" ht="13.2">
      <c r="A769" s="42"/>
    </row>
    <row r="770" spans="1:1" ht="13.2">
      <c r="A770" s="42"/>
    </row>
    <row r="771" spans="1:1" ht="13.2">
      <c r="A771" s="42"/>
    </row>
    <row r="772" spans="1:1" ht="13.2">
      <c r="A772" s="42"/>
    </row>
    <row r="773" spans="1:1" ht="13.2">
      <c r="A773" s="42"/>
    </row>
    <row r="774" spans="1:1" ht="13.2">
      <c r="A774" s="42"/>
    </row>
    <row r="775" spans="1:1" ht="13.2">
      <c r="A775" s="42"/>
    </row>
    <row r="776" spans="1:1" ht="13.2">
      <c r="A776" s="42"/>
    </row>
    <row r="777" spans="1:1" ht="13.2">
      <c r="A777" s="42"/>
    </row>
    <row r="778" spans="1:1" ht="13.2">
      <c r="A778" s="42"/>
    </row>
    <row r="779" spans="1:1" ht="13.2">
      <c r="A779" s="42"/>
    </row>
    <row r="780" spans="1:1" ht="13.2">
      <c r="A780" s="42"/>
    </row>
    <row r="781" spans="1:1" ht="13.2">
      <c r="A781" s="42"/>
    </row>
    <row r="782" spans="1:1" ht="13.2">
      <c r="A782" s="42"/>
    </row>
    <row r="783" spans="1:1" ht="13.2">
      <c r="A783" s="42"/>
    </row>
    <row r="784" spans="1:1" ht="13.2">
      <c r="A784" s="42"/>
    </row>
    <row r="785" spans="1:1" ht="13.2">
      <c r="A785" s="42"/>
    </row>
    <row r="786" spans="1:1" ht="13.2">
      <c r="A786" s="42"/>
    </row>
    <row r="787" spans="1:1" ht="13.2">
      <c r="A787" s="42"/>
    </row>
    <row r="788" spans="1:1" ht="13.2">
      <c r="A788" s="42"/>
    </row>
    <row r="789" spans="1:1" ht="13.2">
      <c r="A789" s="42"/>
    </row>
    <row r="790" spans="1:1" ht="13.2">
      <c r="A790" s="42"/>
    </row>
    <row r="791" spans="1:1" ht="13.2">
      <c r="A791" s="42"/>
    </row>
    <row r="792" spans="1:1" ht="13.2">
      <c r="A792" s="42"/>
    </row>
    <row r="793" spans="1:1" ht="13.2">
      <c r="A793" s="42"/>
    </row>
    <row r="794" spans="1:1" ht="13.2">
      <c r="A794" s="42"/>
    </row>
    <row r="795" spans="1:1" ht="13.2">
      <c r="A795" s="42"/>
    </row>
    <row r="796" spans="1:1" ht="13.2">
      <c r="A796" s="42"/>
    </row>
    <row r="797" spans="1:1" ht="13.2">
      <c r="A797" s="42"/>
    </row>
    <row r="798" spans="1:1" ht="13.2">
      <c r="A798" s="42"/>
    </row>
    <row r="799" spans="1:1" ht="13.2">
      <c r="A799" s="42"/>
    </row>
    <row r="800" spans="1:1" ht="13.2">
      <c r="A800" s="42"/>
    </row>
    <row r="801" spans="1:1" ht="13.2">
      <c r="A801" s="42"/>
    </row>
    <row r="802" spans="1:1" ht="13.2">
      <c r="A802" s="42"/>
    </row>
    <row r="803" spans="1:1" ht="13.2">
      <c r="A803" s="42"/>
    </row>
  </sheetData>
  <mergeCells count="3">
    <mergeCell ref="A2:A5"/>
    <mergeCell ref="D6:O6"/>
    <mergeCell ref="A1:O1"/>
  </mergeCells>
  <conditionalFormatting sqref="D7:D79">
    <cfRule type="expression" dxfId="2" priority="1">
      <formula>D7&gt;D$5</formula>
    </cfRule>
  </conditionalFormatting>
  <conditionalFormatting sqref="F7:L79">
    <cfRule type="expression" dxfId="1" priority="2">
      <formula>AND(F7&gt;F$5,F7&lt;&gt;"")</formula>
    </cfRule>
  </conditionalFormatting>
  <conditionalFormatting sqref="O7:O79">
    <cfRule type="expression" dxfId="0" priority="3">
      <formula>AND(O7&gt;O$5,O7&lt;&gt;"")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3"/>
  <sheetViews>
    <sheetView topLeftCell="C1" workbookViewId="0">
      <pane ySplit="6" topLeftCell="A7" activePane="bottomLeft" state="frozen"/>
      <selection pane="bottomLeft" activeCell="N2" sqref="N1:N1048576"/>
    </sheetView>
  </sheetViews>
  <sheetFormatPr defaultColWidth="14.44140625" defaultRowHeight="15.75" customHeight="1"/>
  <cols>
    <col min="1" max="1" width="10.109375" customWidth="1"/>
    <col min="2" max="2" width="37.33203125" customWidth="1"/>
    <col min="3" max="3" width="10.5546875" customWidth="1"/>
    <col min="4" max="18" width="11.5546875" customWidth="1"/>
  </cols>
  <sheetData>
    <row r="1" spans="1:18" ht="22.8">
      <c r="A1" s="49" t="str">
        <f ca="1">CONCATENATE("Attendance Upto ",TEXT(DATE(2017,MONTH(NOW())-1,1),"mmmm")," 2018")</f>
        <v>Attendance Upto January 2018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2" spans="1:18" ht="76.8">
      <c r="A2" s="43" t="s">
        <v>9</v>
      </c>
      <c r="B2" s="18" t="s">
        <v>10</v>
      </c>
      <c r="C2" s="19"/>
      <c r="D2" s="2" t="s">
        <v>11</v>
      </c>
      <c r="E2" s="2" t="s">
        <v>12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3</v>
      </c>
      <c r="Q2" s="1" t="s">
        <v>18</v>
      </c>
      <c r="R2" s="2"/>
    </row>
    <row r="3" spans="1:18" ht="17.399999999999999">
      <c r="A3" s="44"/>
      <c r="B3" s="20" t="s">
        <v>19</v>
      </c>
      <c r="C3" s="21"/>
      <c r="D3" s="4" t="s">
        <v>20</v>
      </c>
      <c r="E3" s="4" t="s">
        <v>21</v>
      </c>
      <c r="F3" s="4" t="s">
        <v>22</v>
      </c>
      <c r="G3" s="4"/>
      <c r="H3" s="4" t="s">
        <v>23</v>
      </c>
      <c r="I3" s="4" t="s">
        <v>24</v>
      </c>
      <c r="J3" s="4" t="s">
        <v>25</v>
      </c>
      <c r="K3" s="4" t="s">
        <v>26</v>
      </c>
      <c r="L3" s="4" t="s">
        <v>4</v>
      </c>
      <c r="M3" s="4" t="s">
        <v>5</v>
      </c>
      <c r="N3" s="4" t="s">
        <v>6</v>
      </c>
      <c r="O3" s="4" t="s">
        <v>6</v>
      </c>
      <c r="P3" s="4" t="s">
        <v>7</v>
      </c>
      <c r="Q3" s="4"/>
      <c r="R3" s="4"/>
    </row>
    <row r="4" spans="1:18" ht="17.399999999999999">
      <c r="A4" s="44"/>
      <c r="B4" s="22" t="s">
        <v>27</v>
      </c>
      <c r="C4" s="23"/>
      <c r="D4" s="24" t="str">
        <f ca="1">IFERROR(__xludf.DUMMYFUNCTION("ImportRange(""1-KQbOq_OF8Zvv9s2IwqWuiu36wvu1yoGRpMtGz0uFzc"",""SEM2!E4"")"),"14")</f>
        <v>14</v>
      </c>
      <c r="E4" s="25" t="str">
        <f ca="1">IFERROR(__xludf.DUMMYFUNCTION("ImportRange(""1vFV8Qd6n0MrPHYBeVp1Y_eB_kbiC7J9TT1whrvu4Vkc"",""sem2!k4"")"),"15")</f>
        <v>15</v>
      </c>
      <c r="F4" s="25" t="str">
        <f ca="1">IFERROR(__xludf.DUMMYFUNCTION("ImportRange(""1s_74kVqricL4AunR5DgkEUlmsHFVv0FwbAwsVetzz44"",""SEM2!K4"")"),"0")</f>
        <v>0</v>
      </c>
      <c r="G4" s="25">
        <f t="shared" ref="G4:G5" ca="1" si="0">E4+F4</f>
        <v>15</v>
      </c>
      <c r="H4" s="24" t="str">
        <f ca="1">IFERROR(__xludf.DUMMYFUNCTION("ImportRange(""1eDh0bZprejd8Sk-g0arGWs1CguB5h65CsNZb4ifRJyc"",""SEM2!K4"")"),"14")</f>
        <v>14</v>
      </c>
      <c r="I4" s="24" t="str">
        <f ca="1">IFERROR(__xludf.DUMMYFUNCTION("ImportRange(""1JW2fJwhqZP_1pbqYI5mm09mS5LIzumbBcPgK5ZC0bcU"",""SEM2!k4"")"),"7")</f>
        <v>7</v>
      </c>
      <c r="J4" s="24" t="str">
        <f ca="1">IFERROR(__xludf.DUMMYFUNCTION("ImportRange(""1cuHU18bgg3BYG1w3xCJzxwXR4awLsrxl306BRvyNzss"",""SEM2!K4"")"),"15")</f>
        <v>15</v>
      </c>
      <c r="K4" s="25" t="str">
        <f ca="1">IFERROR(__xludf.DUMMYFUNCTION("ImportRange(""1EbKYrq1AajoMI961b4LHs2p6SoDlHL2HBDJ0zl8ELMk"",""SEM2!N4"")"),"22")</f>
        <v>22</v>
      </c>
      <c r="L4" s="25" t="str">
        <f ca="1">OPT!B4</f>
        <v>11</v>
      </c>
      <c r="M4" s="25" t="str">
        <f ca="1">OPT!D4</f>
        <v>16</v>
      </c>
      <c r="N4" s="25" t="str">
        <f ca="1">OPT!F4</f>
        <v>6</v>
      </c>
      <c r="O4" s="25">
        <f>OPT!G4</f>
        <v>3</v>
      </c>
      <c r="P4" s="25" t="str">
        <f ca="1">OPT!I4</f>
        <v>0</v>
      </c>
      <c r="Q4" s="25">
        <f t="shared" ref="Q4:Q5" ca="1" si="1">O4+P4</f>
        <v>3</v>
      </c>
      <c r="R4" s="25"/>
    </row>
    <row r="5" spans="1:18" ht="17.399999999999999">
      <c r="A5" s="45"/>
      <c r="B5" s="26" t="s">
        <v>28</v>
      </c>
      <c r="C5" s="27"/>
      <c r="D5" s="28">
        <f t="shared" ref="D5:F5" ca="1" si="2">FLOOR(D4/4,1)</f>
        <v>3</v>
      </c>
      <c r="E5" s="29">
        <f t="shared" ca="1" si="2"/>
        <v>3</v>
      </c>
      <c r="F5" s="29">
        <f t="shared" ca="1" si="2"/>
        <v>0</v>
      </c>
      <c r="G5" s="29">
        <f t="shared" ca="1" si="0"/>
        <v>3</v>
      </c>
      <c r="H5" s="28">
        <f t="shared" ref="H5:O5" ca="1" si="3">FLOOR(H4/4,1)</f>
        <v>3</v>
      </c>
      <c r="I5" s="28">
        <f t="shared" ca="1" si="3"/>
        <v>1</v>
      </c>
      <c r="J5" s="28">
        <f t="shared" ca="1" si="3"/>
        <v>3</v>
      </c>
      <c r="K5" s="29">
        <f t="shared" ca="1" si="3"/>
        <v>5</v>
      </c>
      <c r="L5" s="29">
        <f t="shared" ca="1" si="3"/>
        <v>2</v>
      </c>
      <c r="M5" s="29">
        <f t="shared" ca="1" si="3"/>
        <v>4</v>
      </c>
      <c r="N5" s="29">
        <f t="shared" ca="1" si="3"/>
        <v>1</v>
      </c>
      <c r="O5" s="29">
        <f t="shared" si="3"/>
        <v>0</v>
      </c>
      <c r="P5" s="30"/>
      <c r="Q5" s="29">
        <f t="shared" si="1"/>
        <v>0</v>
      </c>
      <c r="R5" s="29"/>
    </row>
    <row r="6" spans="1:18" ht="17.399999999999999">
      <c r="A6" s="31" t="s">
        <v>29</v>
      </c>
      <c r="B6" s="32" t="s">
        <v>30</v>
      </c>
      <c r="C6" s="33" t="s">
        <v>10</v>
      </c>
      <c r="D6" s="46" t="s">
        <v>32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34"/>
    </row>
    <row r="7" spans="1:18" ht="18">
      <c r="A7" s="35">
        <v>1151</v>
      </c>
      <c r="B7" s="36" t="s">
        <v>33</v>
      </c>
      <c r="C7" s="37" t="s">
        <v>34</v>
      </c>
      <c r="D7" s="38">
        <f ca="1">'SYBA B'!D7/'SYBA B'!D$4</f>
        <v>7.1428571428571425E-2</v>
      </c>
      <c r="E7" s="38">
        <f ca="1">'SYBA B'!E7/'SYBA B'!E$4</f>
        <v>0</v>
      </c>
      <c r="F7" s="38" t="e">
        <f>'SYBA B'!#REF!/'SYBA B'!#REF!</f>
        <v>#REF!</v>
      </c>
      <c r="G7" s="38" t="e">
        <f>'SYBA B'!#REF!/'SYBA B'!#REF!</f>
        <v>#REF!</v>
      </c>
      <c r="H7" s="38">
        <f ca="1">'SYBA B'!F7/'SYBA B'!F$4</f>
        <v>7.1428571428571425E-2</v>
      </c>
      <c r="I7" s="38">
        <f ca="1">'SYBA B'!G7/'SYBA B'!G$4</f>
        <v>0</v>
      </c>
      <c r="J7" s="38">
        <f ca="1">'SYBA B'!H7/'SYBA B'!H$4</f>
        <v>0.26666666666666666</v>
      </c>
      <c r="K7" s="38">
        <f ca="1">'SYBA B'!I7/'SYBA B'!I$4</f>
        <v>0.13636363636363635</v>
      </c>
      <c r="L7" s="38" t="str">
        <f>IF(C7="Economics",'SYBA B'!J7/'SYBA B'!J$4,"")</f>
        <v/>
      </c>
      <c r="M7" s="38" t="str">
        <f>IF($C7="Economics",'SYBA B'!K7/'SYBA B'!K$4,"")</f>
        <v/>
      </c>
      <c r="N7" s="38">
        <f ca="1">IF($C7="History",'SYBA B'!L7/'SYBA B'!L$4,"")</f>
        <v>0</v>
      </c>
      <c r="O7" s="38">
        <f>IF($C7="History",'SYBA B'!M7/'SYBA B'!M$4,"")</f>
        <v>0</v>
      </c>
      <c r="P7" s="38" t="e">
        <f ca="1">IF($C7="History",'SYBA B'!N7/'SYBA B'!N$4,"")</f>
        <v>#DIV/0!</v>
      </c>
      <c r="Q7" s="38">
        <f ca="1">IF($C7="History",'SYBA B'!O7/'SYBA B'!O$4,"")</f>
        <v>0</v>
      </c>
      <c r="R7" s="15"/>
    </row>
    <row r="8" spans="1:18" ht="18">
      <c r="A8" s="35">
        <v>1152</v>
      </c>
      <c r="B8" s="36" t="s">
        <v>35</v>
      </c>
      <c r="C8" s="37" t="s">
        <v>36</v>
      </c>
      <c r="D8" s="38">
        <f ca="1">'SYBA B'!D8/'SYBA B'!D$4</f>
        <v>0.5714285714285714</v>
      </c>
      <c r="E8" s="38">
        <f ca="1">'SYBA B'!E8/'SYBA B'!E$4</f>
        <v>0.6</v>
      </c>
      <c r="F8" s="38" t="e">
        <f>'SYBA B'!#REF!/'SYBA B'!#REF!</f>
        <v>#REF!</v>
      </c>
      <c r="G8" s="38" t="e">
        <f>'SYBA B'!#REF!/'SYBA B'!#REF!</f>
        <v>#REF!</v>
      </c>
      <c r="H8" s="38">
        <f ca="1">'SYBA B'!F8/'SYBA B'!F$4</f>
        <v>0.5714285714285714</v>
      </c>
      <c r="I8" s="38">
        <f ca="1">'SYBA B'!G8/'SYBA B'!G$4</f>
        <v>0.2857142857142857</v>
      </c>
      <c r="J8" s="38">
        <f ca="1">'SYBA B'!H8/'SYBA B'!H$4</f>
        <v>0.66666666666666663</v>
      </c>
      <c r="K8" s="38">
        <f ca="1">'SYBA B'!I8/'SYBA B'!I$4</f>
        <v>0.5</v>
      </c>
      <c r="L8" s="38">
        <f ca="1">IF(C8="Economics",'SYBA B'!J8/'SYBA B'!J$4,"")</f>
        <v>0.27272727272727271</v>
      </c>
      <c r="M8" s="38">
        <f ca="1">IF($C8="Economics",'SYBA B'!K8/'SYBA B'!K$4,"")</f>
        <v>0.25</v>
      </c>
      <c r="N8" s="38" t="str">
        <f>IF($C8="History",'SYBA B'!L8/'SYBA B'!L$4,"")</f>
        <v/>
      </c>
      <c r="O8" s="38" t="str">
        <f>IF($C8="History",'SYBA B'!M8/'SYBA B'!M$4,"")</f>
        <v/>
      </c>
      <c r="P8" s="38" t="str">
        <f>IF($C8="History",'SYBA B'!N8/'SYBA B'!N$4,"")</f>
        <v/>
      </c>
      <c r="Q8" s="38" t="str">
        <f>IF($C8="History",'SYBA B'!O8/'SYBA B'!O$4,"")</f>
        <v/>
      </c>
      <c r="R8" s="15"/>
    </row>
    <row r="9" spans="1:18" ht="18">
      <c r="A9" s="35">
        <v>1153</v>
      </c>
      <c r="B9" s="36" t="s">
        <v>37</v>
      </c>
      <c r="C9" s="37" t="s">
        <v>36</v>
      </c>
      <c r="D9" s="38">
        <f ca="1">'SYBA B'!D9/'SYBA B'!D$4</f>
        <v>0.8571428571428571</v>
      </c>
      <c r="E9" s="38">
        <f ca="1">'SYBA B'!E9/'SYBA B'!E$4</f>
        <v>0.8666666666666667</v>
      </c>
      <c r="F9" s="38" t="e">
        <f>'SYBA B'!#REF!/'SYBA B'!#REF!</f>
        <v>#REF!</v>
      </c>
      <c r="G9" s="38" t="e">
        <f>'SYBA B'!#REF!/'SYBA B'!#REF!</f>
        <v>#REF!</v>
      </c>
      <c r="H9" s="38">
        <f ca="1">'SYBA B'!F9/'SYBA B'!F$4</f>
        <v>0.7857142857142857</v>
      </c>
      <c r="I9" s="38">
        <f ca="1">'SYBA B'!G9/'SYBA B'!G$4</f>
        <v>1</v>
      </c>
      <c r="J9" s="38">
        <f ca="1">'SYBA B'!H9/'SYBA B'!H$4</f>
        <v>0.93333333333333335</v>
      </c>
      <c r="K9" s="38">
        <f ca="1">'SYBA B'!I9/'SYBA B'!I$4</f>
        <v>0.95454545454545459</v>
      </c>
      <c r="L9" s="38">
        <f ca="1">IF(C9="Economics",'SYBA B'!J9/'SYBA B'!J$4,"")</f>
        <v>0.81818181818181823</v>
      </c>
      <c r="M9" s="38">
        <f ca="1">IF($C9="Economics",'SYBA B'!K9/'SYBA B'!K$4,"")</f>
        <v>0.8125</v>
      </c>
      <c r="N9" s="38" t="str">
        <f>IF($C9="History",'SYBA B'!L9/'SYBA B'!L$4,"")</f>
        <v/>
      </c>
      <c r="O9" s="38" t="str">
        <f>IF($C9="History",'SYBA B'!M9/'SYBA B'!M$4,"")</f>
        <v/>
      </c>
      <c r="P9" s="38" t="str">
        <f>IF($C9="History",'SYBA B'!N9/'SYBA B'!N$4,"")</f>
        <v/>
      </c>
      <c r="Q9" s="38" t="str">
        <f>IF($C9="History",'SYBA B'!O9/'SYBA B'!O$4,"")</f>
        <v/>
      </c>
      <c r="R9" s="15"/>
    </row>
    <row r="10" spans="1:18" ht="18">
      <c r="A10" s="35">
        <v>1154</v>
      </c>
      <c r="B10" s="36" t="s">
        <v>38</v>
      </c>
      <c r="C10" s="37" t="s">
        <v>34</v>
      </c>
      <c r="D10" s="38">
        <f ca="1">'SYBA B'!D10/'SYBA B'!D$4</f>
        <v>0.14285714285714285</v>
      </c>
      <c r="E10" s="38">
        <f ca="1">'SYBA B'!E10/'SYBA B'!E$4</f>
        <v>0.33333333333333331</v>
      </c>
      <c r="F10" s="38" t="e">
        <f>'SYBA B'!#REF!/'SYBA B'!#REF!</f>
        <v>#REF!</v>
      </c>
      <c r="G10" s="38" t="e">
        <f>'SYBA B'!#REF!/'SYBA B'!#REF!</f>
        <v>#REF!</v>
      </c>
      <c r="H10" s="38">
        <f ca="1">'SYBA B'!F10/'SYBA B'!F$4</f>
        <v>0.14285714285714285</v>
      </c>
      <c r="I10" s="38">
        <f ca="1">'SYBA B'!G10/'SYBA B'!G$4</f>
        <v>0.5714285714285714</v>
      </c>
      <c r="J10" s="38">
        <f ca="1">'SYBA B'!H10/'SYBA B'!H$4</f>
        <v>0.26666666666666666</v>
      </c>
      <c r="K10" s="38">
        <f ca="1">'SYBA B'!I10/'SYBA B'!I$4</f>
        <v>0.27272727272727271</v>
      </c>
      <c r="L10" s="38" t="str">
        <f>IF(C10="Economics",'SYBA B'!J10/'SYBA B'!J$4,"")</f>
        <v/>
      </c>
      <c r="M10" s="38" t="str">
        <f>IF($C10="Economics",'SYBA B'!K10/'SYBA B'!K$4,"")</f>
        <v/>
      </c>
      <c r="N10" s="38">
        <f ca="1">IF($C10="History",'SYBA B'!L10/'SYBA B'!L$4,"")</f>
        <v>0.16666666666666666</v>
      </c>
      <c r="O10" s="38">
        <f>IF($C10="History",'SYBA B'!M10/'SYBA B'!M$4,"")</f>
        <v>0</v>
      </c>
      <c r="P10" s="38" t="e">
        <f ca="1">IF($C10="History",'SYBA B'!N10/'SYBA B'!N$4,"")</f>
        <v>#DIV/0!</v>
      </c>
      <c r="Q10" s="38">
        <f ca="1">IF($C10="History",'SYBA B'!O10/'SYBA B'!O$4,"")</f>
        <v>0</v>
      </c>
      <c r="R10" s="15"/>
    </row>
    <row r="11" spans="1:18" ht="18">
      <c r="A11" s="35">
        <v>1155</v>
      </c>
      <c r="B11" s="36" t="s">
        <v>39</v>
      </c>
      <c r="C11" s="37" t="s">
        <v>34</v>
      </c>
      <c r="D11" s="38">
        <f ca="1">'SYBA B'!D11/'SYBA B'!D$4</f>
        <v>1</v>
      </c>
      <c r="E11" s="38">
        <f ca="1">'SYBA B'!E11/'SYBA B'!E$4</f>
        <v>0.93333333333333335</v>
      </c>
      <c r="F11" s="38" t="e">
        <f>'SYBA B'!#REF!/'SYBA B'!#REF!</f>
        <v>#REF!</v>
      </c>
      <c r="G11" s="38" t="e">
        <f>'SYBA B'!#REF!/'SYBA B'!#REF!</f>
        <v>#REF!</v>
      </c>
      <c r="H11" s="38">
        <f ca="1">'SYBA B'!F11/'SYBA B'!F$4</f>
        <v>1</v>
      </c>
      <c r="I11" s="38">
        <f ca="1">'SYBA B'!G11/'SYBA B'!G$4</f>
        <v>1</v>
      </c>
      <c r="J11" s="38">
        <f ca="1">'SYBA B'!H11/'SYBA B'!H$4</f>
        <v>1</v>
      </c>
      <c r="K11" s="38">
        <f ca="1">'SYBA B'!I11/'SYBA B'!I$4</f>
        <v>1</v>
      </c>
      <c r="L11" s="38" t="str">
        <f>IF(C11="Economics",'SYBA B'!J11/'SYBA B'!J$4,"")</f>
        <v/>
      </c>
      <c r="M11" s="38" t="str">
        <f>IF($C11="Economics",'SYBA B'!K11/'SYBA B'!K$4,"")</f>
        <v/>
      </c>
      <c r="N11" s="38">
        <f ca="1">IF($C11="History",'SYBA B'!L11/'SYBA B'!L$4,"")</f>
        <v>1</v>
      </c>
      <c r="O11" s="38">
        <f>IF($C11="History",'SYBA B'!M11/'SYBA B'!M$4,"")</f>
        <v>1</v>
      </c>
      <c r="P11" s="38" t="e">
        <f ca="1">IF($C11="History",'SYBA B'!N11/'SYBA B'!N$4,"")</f>
        <v>#DIV/0!</v>
      </c>
      <c r="Q11" s="38">
        <f ca="1">IF($C11="History",'SYBA B'!O11/'SYBA B'!O$4,"")</f>
        <v>1</v>
      </c>
      <c r="R11" s="15"/>
    </row>
    <row r="12" spans="1:18" ht="18">
      <c r="A12" s="35">
        <v>1156</v>
      </c>
      <c r="B12" s="36" t="s">
        <v>40</v>
      </c>
      <c r="C12" s="37" t="s">
        <v>34</v>
      </c>
      <c r="D12" s="38">
        <f ca="1">'SYBA B'!D12/'SYBA B'!D$4</f>
        <v>0.5</v>
      </c>
      <c r="E12" s="38">
        <f ca="1">'SYBA B'!E12/'SYBA B'!E$4</f>
        <v>0.53333333333333333</v>
      </c>
      <c r="F12" s="38" t="e">
        <f>'SYBA B'!#REF!/'SYBA B'!#REF!</f>
        <v>#REF!</v>
      </c>
      <c r="G12" s="38" t="e">
        <f>'SYBA B'!#REF!/'SYBA B'!#REF!</f>
        <v>#REF!</v>
      </c>
      <c r="H12" s="38">
        <f ca="1">'SYBA B'!F12/'SYBA B'!F$4</f>
        <v>0.6428571428571429</v>
      </c>
      <c r="I12" s="38">
        <f ca="1">'SYBA B'!G12/'SYBA B'!G$4</f>
        <v>0.5714285714285714</v>
      </c>
      <c r="J12" s="38">
        <f ca="1">'SYBA B'!H12/'SYBA B'!H$4</f>
        <v>0.6</v>
      </c>
      <c r="K12" s="38">
        <f ca="1">'SYBA B'!I12/'SYBA B'!I$4</f>
        <v>0.68181818181818177</v>
      </c>
      <c r="L12" s="38" t="str">
        <f>IF(C12="Economics",'SYBA B'!J12/'SYBA B'!J$4,"")</f>
        <v/>
      </c>
      <c r="M12" s="38" t="str">
        <f>IF($C12="Economics",'SYBA B'!K12/'SYBA B'!K$4,"")</f>
        <v/>
      </c>
      <c r="N12" s="38">
        <f ca="1">IF($C12="History",'SYBA B'!L12/'SYBA B'!L$4,"")</f>
        <v>0.66666666666666663</v>
      </c>
      <c r="O12" s="38">
        <f>IF($C12="History",'SYBA B'!M12/'SYBA B'!M$4,"")</f>
        <v>0.66666666666666663</v>
      </c>
      <c r="P12" s="38" t="e">
        <f ca="1">IF($C12="History",'SYBA B'!N12/'SYBA B'!N$4,"")</f>
        <v>#DIV/0!</v>
      </c>
      <c r="Q12" s="38">
        <f ca="1">IF($C12="History",'SYBA B'!O12/'SYBA B'!O$4,"")</f>
        <v>0.66666666666666663</v>
      </c>
      <c r="R12" s="15"/>
    </row>
    <row r="13" spans="1:18" ht="18">
      <c r="A13" s="35">
        <v>1157</v>
      </c>
      <c r="B13" s="36" t="s">
        <v>41</v>
      </c>
      <c r="C13" s="37" t="s">
        <v>34</v>
      </c>
      <c r="D13" s="38">
        <f ca="1">'SYBA B'!D13/'SYBA B'!D$4</f>
        <v>0.9285714285714286</v>
      </c>
      <c r="E13" s="38">
        <f ca="1">'SYBA B'!E13/'SYBA B'!E$4</f>
        <v>0.93333333333333335</v>
      </c>
      <c r="F13" s="38" t="e">
        <f>'SYBA B'!#REF!/'SYBA B'!#REF!</f>
        <v>#REF!</v>
      </c>
      <c r="G13" s="38" t="e">
        <f>'SYBA B'!#REF!/'SYBA B'!#REF!</f>
        <v>#REF!</v>
      </c>
      <c r="H13" s="38">
        <f ca="1">'SYBA B'!F13/'SYBA B'!F$4</f>
        <v>1</v>
      </c>
      <c r="I13" s="38">
        <f ca="1">'SYBA B'!G13/'SYBA B'!G$4</f>
        <v>0.8571428571428571</v>
      </c>
      <c r="J13" s="38">
        <f ca="1">'SYBA B'!H13/'SYBA B'!H$4</f>
        <v>0.93333333333333335</v>
      </c>
      <c r="K13" s="38">
        <f ca="1">'SYBA B'!I13/'SYBA B'!I$4</f>
        <v>0.90909090909090906</v>
      </c>
      <c r="L13" s="38" t="str">
        <f>IF(C13="Economics",'SYBA B'!J13/'SYBA B'!J$4,"")</f>
        <v/>
      </c>
      <c r="M13" s="38" t="str">
        <f>IF($C13="Economics",'SYBA B'!K13/'SYBA B'!K$4,"")</f>
        <v/>
      </c>
      <c r="N13" s="38">
        <f ca="1">IF($C13="History",'SYBA B'!L13/'SYBA B'!L$4,"")</f>
        <v>1</v>
      </c>
      <c r="O13" s="38">
        <f>IF($C13="History",'SYBA B'!M13/'SYBA B'!M$4,"")</f>
        <v>1</v>
      </c>
      <c r="P13" s="38" t="e">
        <f ca="1">IF($C13="History",'SYBA B'!N13/'SYBA B'!N$4,"")</f>
        <v>#DIV/0!</v>
      </c>
      <c r="Q13" s="38">
        <f ca="1">IF($C13="History",'SYBA B'!O13/'SYBA B'!O$4,"")</f>
        <v>1</v>
      </c>
      <c r="R13" s="15"/>
    </row>
    <row r="14" spans="1:18" ht="18">
      <c r="A14" s="35">
        <v>1158</v>
      </c>
      <c r="B14" s="36" t="s">
        <v>42</v>
      </c>
      <c r="C14" s="37" t="s">
        <v>36</v>
      </c>
      <c r="D14" s="38">
        <f ca="1">'SYBA B'!D14/'SYBA B'!D$4</f>
        <v>0.42857142857142855</v>
      </c>
      <c r="E14" s="38">
        <f ca="1">'SYBA B'!E14/'SYBA B'!E$4</f>
        <v>0.6</v>
      </c>
      <c r="F14" s="38" t="e">
        <f>'SYBA B'!#REF!/'SYBA B'!#REF!</f>
        <v>#REF!</v>
      </c>
      <c r="G14" s="38" t="e">
        <f>'SYBA B'!#REF!/'SYBA B'!#REF!</f>
        <v>#REF!</v>
      </c>
      <c r="H14" s="38">
        <f ca="1">'SYBA B'!F14/'SYBA B'!F$4</f>
        <v>0.6428571428571429</v>
      </c>
      <c r="I14" s="38">
        <f ca="1">'SYBA B'!G14/'SYBA B'!G$4</f>
        <v>0.2857142857142857</v>
      </c>
      <c r="J14" s="38">
        <f ca="1">'SYBA B'!H14/'SYBA B'!H$4</f>
        <v>0.8</v>
      </c>
      <c r="K14" s="38">
        <f ca="1">'SYBA B'!I14/'SYBA B'!I$4</f>
        <v>0.63636363636363635</v>
      </c>
      <c r="L14" s="38">
        <f ca="1">IF(C14="Economics",'SYBA B'!J14/'SYBA B'!J$4,"")</f>
        <v>0.18181818181818182</v>
      </c>
      <c r="M14" s="38">
        <f ca="1">IF($C14="Economics",'SYBA B'!K14/'SYBA B'!K$4,"")</f>
        <v>0.5</v>
      </c>
      <c r="N14" s="38" t="str">
        <f>IF($C14="History",'SYBA B'!L14/'SYBA B'!L$4,"")</f>
        <v/>
      </c>
      <c r="O14" s="38" t="str">
        <f>IF($C14="History",'SYBA B'!M14/'SYBA B'!M$4,"")</f>
        <v/>
      </c>
      <c r="P14" s="38" t="str">
        <f>IF($C14="History",'SYBA B'!N14/'SYBA B'!N$4,"")</f>
        <v/>
      </c>
      <c r="Q14" s="38" t="str">
        <f>IF($C14="History",'SYBA B'!O14/'SYBA B'!O$4,"")</f>
        <v/>
      </c>
      <c r="R14" s="15"/>
    </row>
    <row r="15" spans="1:18" ht="18">
      <c r="A15" s="35">
        <v>1159</v>
      </c>
      <c r="B15" s="36" t="s">
        <v>43</v>
      </c>
      <c r="C15" s="37" t="s">
        <v>36</v>
      </c>
      <c r="D15" s="38">
        <f ca="1">'SYBA B'!D15/'SYBA B'!D$4</f>
        <v>0.5</v>
      </c>
      <c r="E15" s="38">
        <f ca="1">'SYBA B'!E15/'SYBA B'!E$4</f>
        <v>0.6</v>
      </c>
      <c r="F15" s="38" t="e">
        <f>'SYBA B'!#REF!/'SYBA B'!#REF!</f>
        <v>#REF!</v>
      </c>
      <c r="G15" s="38" t="e">
        <f>'SYBA B'!#REF!/'SYBA B'!#REF!</f>
        <v>#REF!</v>
      </c>
      <c r="H15" s="38">
        <f ca="1">'SYBA B'!F15/'SYBA B'!F$4</f>
        <v>0.7142857142857143</v>
      </c>
      <c r="I15" s="38">
        <f ca="1">'SYBA B'!G15/'SYBA B'!G$4</f>
        <v>0.2857142857142857</v>
      </c>
      <c r="J15" s="38">
        <f ca="1">'SYBA B'!H15/'SYBA B'!H$4</f>
        <v>0.73333333333333328</v>
      </c>
      <c r="K15" s="38">
        <f ca="1">'SYBA B'!I15/'SYBA B'!I$4</f>
        <v>0.45454545454545453</v>
      </c>
      <c r="L15" s="38">
        <f ca="1">IF(C15="Economics",'SYBA B'!J15/'SYBA B'!J$4,"")</f>
        <v>0</v>
      </c>
      <c r="M15" s="38">
        <f ca="1">IF($C15="Economics",'SYBA B'!K15/'SYBA B'!K$4,"")</f>
        <v>0.625</v>
      </c>
      <c r="N15" s="38" t="str">
        <f>IF($C15="History",'SYBA B'!L15/'SYBA B'!L$4,"")</f>
        <v/>
      </c>
      <c r="O15" s="38" t="str">
        <f>IF($C15="History",'SYBA B'!M15/'SYBA B'!M$4,"")</f>
        <v/>
      </c>
      <c r="P15" s="38" t="str">
        <f>IF($C15="History",'SYBA B'!N15/'SYBA B'!N$4,"")</f>
        <v/>
      </c>
      <c r="Q15" s="38" t="str">
        <f>IF($C15="History",'SYBA B'!O15/'SYBA B'!O$4,"")</f>
        <v/>
      </c>
      <c r="R15" s="15"/>
    </row>
    <row r="16" spans="1:18" ht="18">
      <c r="A16" s="35">
        <v>1160</v>
      </c>
      <c r="B16" s="36" t="s">
        <v>44</v>
      </c>
      <c r="C16" s="37" t="s">
        <v>34</v>
      </c>
      <c r="D16" s="38">
        <f ca="1">'SYBA B'!D16/'SYBA B'!D$4</f>
        <v>0.21428571428571427</v>
      </c>
      <c r="E16" s="38">
        <f ca="1">'SYBA B'!E16/'SYBA B'!E$4</f>
        <v>0.26666666666666666</v>
      </c>
      <c r="F16" s="38" t="e">
        <f>'SYBA B'!#REF!/'SYBA B'!#REF!</f>
        <v>#REF!</v>
      </c>
      <c r="G16" s="38" t="e">
        <f>'SYBA B'!#REF!/'SYBA B'!#REF!</f>
        <v>#REF!</v>
      </c>
      <c r="H16" s="38">
        <f ca="1">'SYBA B'!F16/'SYBA B'!F$4</f>
        <v>0.35714285714285715</v>
      </c>
      <c r="I16" s="38">
        <f ca="1">'SYBA B'!G16/'SYBA B'!G$4</f>
        <v>0.14285714285714285</v>
      </c>
      <c r="J16" s="38">
        <f ca="1">'SYBA B'!H16/'SYBA B'!H$4</f>
        <v>0.53333333333333333</v>
      </c>
      <c r="K16" s="38">
        <f ca="1">'SYBA B'!I16/'SYBA B'!I$4</f>
        <v>0.27272727272727271</v>
      </c>
      <c r="L16" s="38" t="str">
        <f>IF(C16="Economics",'SYBA B'!J16/'SYBA B'!J$4,"")</f>
        <v/>
      </c>
      <c r="M16" s="38" t="str">
        <f>IF($C16="Economics",'SYBA B'!K16/'SYBA B'!K$4,"")</f>
        <v/>
      </c>
      <c r="N16" s="38">
        <f ca="1">IF($C16="History",'SYBA B'!L16/'SYBA B'!L$4,"")</f>
        <v>0</v>
      </c>
      <c r="O16" s="38">
        <f>IF($C16="History",'SYBA B'!M16/'SYBA B'!M$4,"")</f>
        <v>1</v>
      </c>
      <c r="P16" s="38" t="e">
        <f ca="1">IF($C16="History",'SYBA B'!N16/'SYBA B'!N$4,"")</f>
        <v>#DIV/0!</v>
      </c>
      <c r="Q16" s="38">
        <f ca="1">IF($C16="History",'SYBA B'!O16/'SYBA B'!O$4,"")</f>
        <v>1</v>
      </c>
      <c r="R16" s="15"/>
    </row>
    <row r="17" spans="1:18" ht="18">
      <c r="A17" s="35">
        <v>1161</v>
      </c>
      <c r="B17" s="36" t="s">
        <v>45</v>
      </c>
      <c r="C17" s="37" t="s">
        <v>34</v>
      </c>
      <c r="D17" s="38">
        <f ca="1">'SYBA B'!D17/'SYBA B'!D$4</f>
        <v>0.42857142857142855</v>
      </c>
      <c r="E17" s="38">
        <f ca="1">'SYBA B'!E17/'SYBA B'!E$4</f>
        <v>0.66666666666666663</v>
      </c>
      <c r="F17" s="38" t="e">
        <f>'SYBA B'!#REF!/'SYBA B'!#REF!</f>
        <v>#REF!</v>
      </c>
      <c r="G17" s="38" t="e">
        <f>'SYBA B'!#REF!/'SYBA B'!#REF!</f>
        <v>#REF!</v>
      </c>
      <c r="H17" s="38">
        <f ca="1">'SYBA B'!F17/'SYBA B'!F$4</f>
        <v>0.42857142857142855</v>
      </c>
      <c r="I17" s="38">
        <f ca="1">'SYBA B'!G17/'SYBA B'!G$4</f>
        <v>0.5714285714285714</v>
      </c>
      <c r="J17" s="38">
        <f ca="1">'SYBA B'!H17/'SYBA B'!H$4</f>
        <v>0.6</v>
      </c>
      <c r="K17" s="38">
        <f ca="1">'SYBA B'!I17/'SYBA B'!I$4</f>
        <v>0.59090909090909094</v>
      </c>
      <c r="L17" s="38" t="str">
        <f>IF(C17="Economics",'SYBA B'!J17/'SYBA B'!J$4,"")</f>
        <v/>
      </c>
      <c r="M17" s="38" t="str">
        <f>IF($C17="Economics",'SYBA B'!K17/'SYBA B'!K$4,"")</f>
        <v/>
      </c>
      <c r="N17" s="38">
        <f ca="1">IF($C17="History",'SYBA B'!L17/'SYBA B'!L$4,"")</f>
        <v>1</v>
      </c>
      <c r="O17" s="38">
        <f>IF($C17="History",'SYBA B'!M17/'SYBA B'!M$4,"")</f>
        <v>1</v>
      </c>
      <c r="P17" s="38" t="e">
        <f ca="1">IF($C17="History",'SYBA B'!N17/'SYBA B'!N$4,"")</f>
        <v>#DIV/0!</v>
      </c>
      <c r="Q17" s="38">
        <f ca="1">IF($C17="History",'SYBA B'!O17/'SYBA B'!O$4,"")</f>
        <v>1</v>
      </c>
      <c r="R17" s="15"/>
    </row>
    <row r="18" spans="1:18" ht="18">
      <c r="A18" s="35">
        <v>1162</v>
      </c>
      <c r="B18" s="36" t="s">
        <v>46</v>
      </c>
      <c r="C18" s="37" t="s">
        <v>36</v>
      </c>
      <c r="D18" s="38">
        <f ca="1">'SYBA B'!D18/'SYBA B'!D$4</f>
        <v>0.7857142857142857</v>
      </c>
      <c r="E18" s="38">
        <f ca="1">'SYBA B'!E18/'SYBA B'!E$4</f>
        <v>0.73333333333333328</v>
      </c>
      <c r="F18" s="38" t="e">
        <f>'SYBA B'!#REF!/'SYBA B'!#REF!</f>
        <v>#REF!</v>
      </c>
      <c r="G18" s="38" t="e">
        <f>'SYBA B'!#REF!/'SYBA B'!#REF!</f>
        <v>#REF!</v>
      </c>
      <c r="H18" s="38">
        <f ca="1">'SYBA B'!F18/'SYBA B'!F$4</f>
        <v>0.9285714285714286</v>
      </c>
      <c r="I18" s="38">
        <f ca="1">'SYBA B'!G18/'SYBA B'!G$4</f>
        <v>0.5714285714285714</v>
      </c>
      <c r="J18" s="38">
        <f ca="1">'SYBA B'!H18/'SYBA B'!H$4</f>
        <v>0.66666666666666663</v>
      </c>
      <c r="K18" s="38">
        <f ca="1">'SYBA B'!I18/'SYBA B'!I$4</f>
        <v>0.72727272727272729</v>
      </c>
      <c r="L18" s="38">
        <f ca="1">IF(C18="Economics",'SYBA B'!J18/'SYBA B'!J$4,"")</f>
        <v>0.54545454545454541</v>
      </c>
      <c r="M18" s="38">
        <f ca="1">IF($C18="Economics",'SYBA B'!K18/'SYBA B'!K$4,"")</f>
        <v>0.6875</v>
      </c>
      <c r="N18" s="38" t="str">
        <f>IF($C18="History",'SYBA B'!L18/'SYBA B'!L$4,"")</f>
        <v/>
      </c>
      <c r="O18" s="38" t="str">
        <f>IF($C18="History",'SYBA B'!M18/'SYBA B'!M$4,"")</f>
        <v/>
      </c>
      <c r="P18" s="38" t="str">
        <f>IF($C18="History",'SYBA B'!N18/'SYBA B'!N$4,"")</f>
        <v/>
      </c>
      <c r="Q18" s="38" t="str">
        <f>IF($C18="History",'SYBA B'!O18/'SYBA B'!O$4,"")</f>
        <v/>
      </c>
      <c r="R18" s="15"/>
    </row>
    <row r="19" spans="1:18" ht="18">
      <c r="A19" s="35">
        <v>1163</v>
      </c>
      <c r="B19" s="36" t="s">
        <v>47</v>
      </c>
      <c r="C19" s="37" t="s">
        <v>34</v>
      </c>
      <c r="D19" s="38">
        <f ca="1">'SYBA B'!D19/'SYBA B'!D$4</f>
        <v>0.42857142857142855</v>
      </c>
      <c r="E19" s="38">
        <f ca="1">'SYBA B'!E19/'SYBA B'!E$4</f>
        <v>0.4</v>
      </c>
      <c r="F19" s="38" t="e">
        <f>'SYBA B'!#REF!/'SYBA B'!#REF!</f>
        <v>#REF!</v>
      </c>
      <c r="G19" s="38" t="e">
        <f>'SYBA B'!#REF!/'SYBA B'!#REF!</f>
        <v>#REF!</v>
      </c>
      <c r="H19" s="38">
        <f ca="1">'SYBA B'!F19/'SYBA B'!F$4</f>
        <v>0.35714285714285715</v>
      </c>
      <c r="I19" s="38">
        <f ca="1">'SYBA B'!G19/'SYBA B'!G$4</f>
        <v>0.42857142857142855</v>
      </c>
      <c r="J19" s="38">
        <f ca="1">'SYBA B'!H19/'SYBA B'!H$4</f>
        <v>0.53333333333333333</v>
      </c>
      <c r="K19" s="38">
        <f ca="1">'SYBA B'!I19/'SYBA B'!I$4</f>
        <v>0.45454545454545453</v>
      </c>
      <c r="L19" s="38" t="str">
        <f>IF(C19="Economics",'SYBA B'!J19/'SYBA B'!J$4,"")</f>
        <v/>
      </c>
      <c r="M19" s="38" t="str">
        <f>IF($C19="Economics",'SYBA B'!K19/'SYBA B'!K$4,"")</f>
        <v/>
      </c>
      <c r="N19" s="38">
        <f ca="1">IF($C19="History",'SYBA B'!L19/'SYBA B'!L$4,"")</f>
        <v>0.5</v>
      </c>
      <c r="O19" s="38">
        <f>IF($C19="History",'SYBA B'!M19/'SYBA B'!M$4,"")</f>
        <v>1</v>
      </c>
      <c r="P19" s="38" t="e">
        <f ca="1">IF($C19="History",'SYBA B'!N19/'SYBA B'!N$4,"")</f>
        <v>#DIV/0!</v>
      </c>
      <c r="Q19" s="38">
        <f ca="1">IF($C19="History",'SYBA B'!O19/'SYBA B'!O$4,"")</f>
        <v>1</v>
      </c>
      <c r="R19" s="15"/>
    </row>
    <row r="20" spans="1:18" ht="18">
      <c r="A20" s="35">
        <v>1164</v>
      </c>
      <c r="B20" s="36" t="s">
        <v>48</v>
      </c>
      <c r="C20" s="37" t="s">
        <v>34</v>
      </c>
      <c r="D20" s="38">
        <f ca="1">'SYBA B'!D20/'SYBA B'!D$4</f>
        <v>0.21428571428571427</v>
      </c>
      <c r="E20" s="38">
        <f ca="1">'SYBA B'!E20/'SYBA B'!E$4</f>
        <v>0.13333333333333333</v>
      </c>
      <c r="F20" s="38" t="e">
        <f>'SYBA B'!#REF!/'SYBA B'!#REF!</f>
        <v>#REF!</v>
      </c>
      <c r="G20" s="38" t="e">
        <f>'SYBA B'!#REF!/'SYBA B'!#REF!</f>
        <v>#REF!</v>
      </c>
      <c r="H20" s="38">
        <f ca="1">'SYBA B'!F20/'SYBA B'!F$4</f>
        <v>0.21428571428571427</v>
      </c>
      <c r="I20" s="38">
        <f ca="1">'SYBA B'!G20/'SYBA B'!G$4</f>
        <v>0.14285714285714285</v>
      </c>
      <c r="J20" s="38">
        <f ca="1">'SYBA B'!H20/'SYBA B'!H$4</f>
        <v>0.33333333333333331</v>
      </c>
      <c r="K20" s="38">
        <f ca="1">'SYBA B'!I20/'SYBA B'!I$4</f>
        <v>0.31818181818181818</v>
      </c>
      <c r="L20" s="38" t="str">
        <f>IF(C20="Economics",'SYBA B'!J20/'SYBA B'!J$4,"")</f>
        <v/>
      </c>
      <c r="M20" s="38" t="str">
        <f>IF($C20="Economics",'SYBA B'!K20/'SYBA B'!K$4,"")</f>
        <v/>
      </c>
      <c r="N20" s="38">
        <f ca="1">IF($C20="History",'SYBA B'!L20/'SYBA B'!L$4,"")</f>
        <v>0.16666666666666666</v>
      </c>
      <c r="O20" s="38">
        <f>IF($C20="History",'SYBA B'!M20/'SYBA B'!M$4,"")</f>
        <v>0.66666666666666663</v>
      </c>
      <c r="P20" s="38" t="e">
        <f ca="1">IF($C20="History",'SYBA B'!N20/'SYBA B'!N$4,"")</f>
        <v>#DIV/0!</v>
      </c>
      <c r="Q20" s="38">
        <f ca="1">IF($C20="History",'SYBA B'!O20/'SYBA B'!O$4,"")</f>
        <v>0.66666666666666663</v>
      </c>
      <c r="R20" s="15"/>
    </row>
    <row r="21" spans="1:18" ht="18">
      <c r="A21" s="35">
        <v>1165</v>
      </c>
      <c r="B21" s="36" t="s">
        <v>49</v>
      </c>
      <c r="C21" s="37" t="s">
        <v>36</v>
      </c>
      <c r="D21" s="38">
        <f ca="1">'SYBA B'!D21/'SYBA B'!D$4</f>
        <v>0.35714285714285715</v>
      </c>
      <c r="E21" s="38">
        <f ca="1">'SYBA B'!E21/'SYBA B'!E$4</f>
        <v>0.6</v>
      </c>
      <c r="F21" s="38" t="e">
        <f>'SYBA B'!#REF!/'SYBA B'!#REF!</f>
        <v>#REF!</v>
      </c>
      <c r="G21" s="38" t="e">
        <f>'SYBA B'!#REF!/'SYBA B'!#REF!</f>
        <v>#REF!</v>
      </c>
      <c r="H21" s="38">
        <f ca="1">'SYBA B'!F21/'SYBA B'!F$4</f>
        <v>0.5714285714285714</v>
      </c>
      <c r="I21" s="38">
        <f ca="1">'SYBA B'!G21/'SYBA B'!G$4</f>
        <v>0.2857142857142857</v>
      </c>
      <c r="J21" s="38">
        <f ca="1">'SYBA B'!H21/'SYBA B'!H$4</f>
        <v>0.73333333333333328</v>
      </c>
      <c r="K21" s="38">
        <f ca="1">'SYBA B'!I21/'SYBA B'!I$4</f>
        <v>0.5</v>
      </c>
      <c r="L21" s="38">
        <f ca="1">IF(C21="Economics",'SYBA B'!J21/'SYBA B'!J$4,"")</f>
        <v>0.18181818181818182</v>
      </c>
      <c r="M21" s="38">
        <f ca="1">IF($C21="Economics",'SYBA B'!K21/'SYBA B'!K$4,"")</f>
        <v>0.5</v>
      </c>
      <c r="N21" s="38" t="str">
        <f>IF($C21="History",'SYBA B'!L21/'SYBA B'!L$4,"")</f>
        <v/>
      </c>
      <c r="O21" s="38" t="str">
        <f>IF($C21="History",'SYBA B'!M21/'SYBA B'!M$4,"")</f>
        <v/>
      </c>
      <c r="P21" s="38" t="str">
        <f>IF($C21="History",'SYBA B'!N21/'SYBA B'!N$4,"")</f>
        <v/>
      </c>
      <c r="Q21" s="38" t="str">
        <f>IF($C21="History",'SYBA B'!O21/'SYBA B'!O$4,"")</f>
        <v/>
      </c>
      <c r="R21" s="15"/>
    </row>
    <row r="22" spans="1:18" ht="18">
      <c r="A22" s="35">
        <v>1166</v>
      </c>
      <c r="B22" s="36" t="s">
        <v>50</v>
      </c>
      <c r="C22" s="37" t="s">
        <v>36</v>
      </c>
      <c r="D22" s="38">
        <f ca="1">'SYBA B'!D22/'SYBA B'!D$4</f>
        <v>0.5</v>
      </c>
      <c r="E22" s="38">
        <f ca="1">'SYBA B'!E22/'SYBA B'!E$4</f>
        <v>0.4</v>
      </c>
      <c r="F22" s="38" t="e">
        <f>'SYBA B'!#REF!/'SYBA B'!#REF!</f>
        <v>#REF!</v>
      </c>
      <c r="G22" s="38" t="e">
        <f>'SYBA B'!#REF!/'SYBA B'!#REF!</f>
        <v>#REF!</v>
      </c>
      <c r="H22" s="38">
        <f ca="1">'SYBA B'!F22/'SYBA B'!F$4</f>
        <v>0.21428571428571427</v>
      </c>
      <c r="I22" s="38">
        <f ca="1">'SYBA B'!G22/'SYBA B'!G$4</f>
        <v>0.5714285714285714</v>
      </c>
      <c r="J22" s="38">
        <f ca="1">'SYBA B'!H22/'SYBA B'!H$4</f>
        <v>0.73333333333333328</v>
      </c>
      <c r="K22" s="38">
        <f ca="1">'SYBA B'!I22/'SYBA B'!I$4</f>
        <v>0.5</v>
      </c>
      <c r="L22" s="38">
        <f ca="1">IF(C22="Economics",'SYBA B'!J22/'SYBA B'!J$4,"")</f>
        <v>0.18181818181818182</v>
      </c>
      <c r="M22" s="38">
        <f ca="1">IF($C22="Economics",'SYBA B'!K22/'SYBA B'!K$4,"")</f>
        <v>0.5</v>
      </c>
      <c r="N22" s="38" t="str">
        <f>IF($C22="History",'SYBA B'!L22/'SYBA B'!L$4,"")</f>
        <v/>
      </c>
      <c r="O22" s="38" t="str">
        <f>IF($C22="History",'SYBA B'!M22/'SYBA B'!M$4,"")</f>
        <v/>
      </c>
      <c r="P22" s="38" t="str">
        <f>IF($C22="History",'SYBA B'!N22/'SYBA B'!N$4,"")</f>
        <v/>
      </c>
      <c r="Q22" s="38" t="str">
        <f>IF($C22="History",'SYBA B'!O22/'SYBA B'!O$4,"")</f>
        <v/>
      </c>
      <c r="R22" s="15"/>
    </row>
    <row r="23" spans="1:18" ht="18">
      <c r="A23" s="35">
        <v>1167</v>
      </c>
      <c r="B23" s="36" t="s">
        <v>51</v>
      </c>
      <c r="C23" s="37" t="s">
        <v>34</v>
      </c>
      <c r="D23" s="38">
        <f ca="1">'SYBA B'!D23/'SYBA B'!D$4</f>
        <v>0.5</v>
      </c>
      <c r="E23" s="38">
        <f ca="1">'SYBA B'!E23/'SYBA B'!E$4</f>
        <v>0.66666666666666663</v>
      </c>
      <c r="F23" s="38" t="e">
        <f>'SYBA B'!#REF!/'SYBA B'!#REF!</f>
        <v>#REF!</v>
      </c>
      <c r="G23" s="38" t="e">
        <f>'SYBA B'!#REF!/'SYBA B'!#REF!</f>
        <v>#REF!</v>
      </c>
      <c r="H23" s="38">
        <f ca="1">'SYBA B'!F23/'SYBA B'!F$4</f>
        <v>0.5714285714285714</v>
      </c>
      <c r="I23" s="38">
        <f ca="1">'SYBA B'!G23/'SYBA B'!G$4</f>
        <v>0.42857142857142855</v>
      </c>
      <c r="J23" s="38">
        <f ca="1">'SYBA B'!H23/'SYBA B'!H$4</f>
        <v>0.66666666666666663</v>
      </c>
      <c r="K23" s="38">
        <f ca="1">'SYBA B'!I23/'SYBA B'!I$4</f>
        <v>0.68181818181818177</v>
      </c>
      <c r="L23" s="38" t="str">
        <f>IF(C23="Economics",'SYBA B'!J23/'SYBA B'!J$4,"")</f>
        <v/>
      </c>
      <c r="M23" s="38" t="str">
        <f>IF($C23="Economics",'SYBA B'!K23/'SYBA B'!K$4,"")</f>
        <v/>
      </c>
      <c r="N23" s="38">
        <f ca="1">IF($C23="History",'SYBA B'!L23/'SYBA B'!L$4,"")</f>
        <v>0.5</v>
      </c>
      <c r="O23" s="38">
        <f>IF($C23="History",'SYBA B'!M23/'SYBA B'!M$4,"")</f>
        <v>0.66666666666666663</v>
      </c>
      <c r="P23" s="38" t="e">
        <f ca="1">IF($C23="History",'SYBA B'!N23/'SYBA B'!N$4,"")</f>
        <v>#DIV/0!</v>
      </c>
      <c r="Q23" s="38">
        <f ca="1">IF($C23="History",'SYBA B'!O23/'SYBA B'!O$4,"")</f>
        <v>0.66666666666666663</v>
      </c>
      <c r="R23" s="15"/>
    </row>
    <row r="24" spans="1:18" ht="18">
      <c r="A24" s="35">
        <v>1168</v>
      </c>
      <c r="B24" s="36" t="s">
        <v>52</v>
      </c>
      <c r="C24" s="37" t="s">
        <v>34</v>
      </c>
      <c r="D24" s="38">
        <f ca="1">'SYBA B'!D24/'SYBA B'!D$4</f>
        <v>0.35714285714285715</v>
      </c>
      <c r="E24" s="38">
        <f ca="1">'SYBA B'!E24/'SYBA B'!E$4</f>
        <v>0.6</v>
      </c>
      <c r="F24" s="38" t="e">
        <f>'SYBA B'!#REF!/'SYBA B'!#REF!</f>
        <v>#REF!</v>
      </c>
      <c r="G24" s="38" t="e">
        <f>'SYBA B'!#REF!/'SYBA B'!#REF!</f>
        <v>#REF!</v>
      </c>
      <c r="H24" s="38">
        <f ca="1">'SYBA B'!F24/'SYBA B'!F$4</f>
        <v>0.42857142857142855</v>
      </c>
      <c r="I24" s="38">
        <f ca="1">'SYBA B'!G24/'SYBA B'!G$4</f>
        <v>0.8571428571428571</v>
      </c>
      <c r="J24" s="38">
        <f ca="1">'SYBA B'!H24/'SYBA B'!H$4</f>
        <v>0.8</v>
      </c>
      <c r="K24" s="38">
        <f ca="1">'SYBA B'!I24/'SYBA B'!I$4</f>
        <v>0.72727272727272729</v>
      </c>
      <c r="L24" s="38" t="str">
        <f>IF(C24="Economics",'SYBA B'!J24/'SYBA B'!J$4,"")</f>
        <v/>
      </c>
      <c r="M24" s="38" t="str">
        <f>IF($C24="Economics",'SYBA B'!K24/'SYBA B'!K$4,"")</f>
        <v/>
      </c>
      <c r="N24" s="38">
        <f ca="1">IF($C24="History",'SYBA B'!L24/'SYBA B'!L$4,"")</f>
        <v>0.16666666666666666</v>
      </c>
      <c r="O24" s="38">
        <f>IF($C24="History",'SYBA B'!M24/'SYBA B'!M$4,"")</f>
        <v>0.33333333333333331</v>
      </c>
      <c r="P24" s="38" t="e">
        <f ca="1">IF($C24="History",'SYBA B'!N24/'SYBA B'!N$4,"")</f>
        <v>#DIV/0!</v>
      </c>
      <c r="Q24" s="38">
        <f ca="1">IF($C24="History",'SYBA B'!O24/'SYBA B'!O$4,"")</f>
        <v>0.33333333333333331</v>
      </c>
      <c r="R24" s="15"/>
    </row>
    <row r="25" spans="1:18" ht="18">
      <c r="A25" s="35">
        <v>1169</v>
      </c>
      <c r="B25" s="36" t="s">
        <v>53</v>
      </c>
      <c r="C25" s="37" t="s">
        <v>34</v>
      </c>
      <c r="D25" s="38">
        <f ca="1">'SYBA B'!D25/'SYBA B'!D$4</f>
        <v>0.42857142857142855</v>
      </c>
      <c r="E25" s="38">
        <f ca="1">'SYBA B'!E25/'SYBA B'!E$4</f>
        <v>0.26666666666666666</v>
      </c>
      <c r="F25" s="38" t="e">
        <f>'SYBA B'!#REF!/'SYBA B'!#REF!</f>
        <v>#REF!</v>
      </c>
      <c r="G25" s="38" t="e">
        <f>'SYBA B'!#REF!/'SYBA B'!#REF!</f>
        <v>#REF!</v>
      </c>
      <c r="H25" s="38">
        <f ca="1">'SYBA B'!F25/'SYBA B'!F$4</f>
        <v>0.2857142857142857</v>
      </c>
      <c r="I25" s="38">
        <f ca="1">'SYBA B'!G25/'SYBA B'!G$4</f>
        <v>0.14285714285714285</v>
      </c>
      <c r="J25" s="38">
        <f ca="1">'SYBA B'!H25/'SYBA B'!H$4</f>
        <v>0.33333333333333331</v>
      </c>
      <c r="K25" s="38">
        <f ca="1">'SYBA B'!I25/'SYBA B'!I$4</f>
        <v>0.40909090909090912</v>
      </c>
      <c r="L25" s="38" t="str">
        <f>IF(C25="Economics",'SYBA B'!J25/'SYBA B'!J$4,"")</f>
        <v/>
      </c>
      <c r="M25" s="38" t="str">
        <f>IF($C25="Economics",'SYBA B'!K25/'SYBA B'!K$4,"")</f>
        <v/>
      </c>
      <c r="N25" s="38">
        <f ca="1">IF($C25="History",'SYBA B'!L25/'SYBA B'!L$4,"")</f>
        <v>0.33333333333333331</v>
      </c>
      <c r="O25" s="38">
        <f>IF($C25="History",'SYBA B'!M25/'SYBA B'!M$4,"")</f>
        <v>0.66666666666666663</v>
      </c>
      <c r="P25" s="38" t="e">
        <f ca="1">IF($C25="History",'SYBA B'!N25/'SYBA B'!N$4,"")</f>
        <v>#DIV/0!</v>
      </c>
      <c r="Q25" s="38">
        <f ca="1">IF($C25="History",'SYBA B'!O25/'SYBA B'!O$4,"")</f>
        <v>0.66666666666666663</v>
      </c>
      <c r="R25" s="15"/>
    </row>
    <row r="26" spans="1:18" ht="18">
      <c r="A26" s="35">
        <v>1170</v>
      </c>
      <c r="B26" s="36" t="s">
        <v>54</v>
      </c>
      <c r="C26" s="37" t="s">
        <v>34</v>
      </c>
      <c r="D26" s="38">
        <f ca="1">'SYBA B'!D26/'SYBA B'!D$4</f>
        <v>0.14285714285714285</v>
      </c>
      <c r="E26" s="38">
        <f ca="1">'SYBA B'!E26/'SYBA B'!E$4</f>
        <v>0.33333333333333331</v>
      </c>
      <c r="F26" s="38" t="e">
        <f>'SYBA B'!#REF!/'SYBA B'!#REF!</f>
        <v>#REF!</v>
      </c>
      <c r="G26" s="38" t="e">
        <f>'SYBA B'!#REF!/'SYBA B'!#REF!</f>
        <v>#REF!</v>
      </c>
      <c r="H26" s="38">
        <f ca="1">'SYBA B'!F26/'SYBA B'!F$4</f>
        <v>0.2857142857142857</v>
      </c>
      <c r="I26" s="38">
        <f ca="1">'SYBA B'!G26/'SYBA B'!G$4</f>
        <v>0.14285714285714285</v>
      </c>
      <c r="J26" s="38">
        <f ca="1">'SYBA B'!H26/'SYBA B'!H$4</f>
        <v>0.26666666666666666</v>
      </c>
      <c r="K26" s="38">
        <f ca="1">'SYBA B'!I26/'SYBA B'!I$4</f>
        <v>0.40909090909090912</v>
      </c>
      <c r="L26" s="38" t="str">
        <f>IF(C26="Economics",'SYBA B'!J26/'SYBA B'!J$4,"")</f>
        <v/>
      </c>
      <c r="M26" s="38" t="str">
        <f>IF($C26="Economics",'SYBA B'!K26/'SYBA B'!K$4,"")</f>
        <v/>
      </c>
      <c r="N26" s="38">
        <f ca="1">IF($C26="History",'SYBA B'!L26/'SYBA B'!L$4,"")</f>
        <v>0.16666666666666666</v>
      </c>
      <c r="O26" s="38">
        <f>IF($C26="History",'SYBA B'!M26/'SYBA B'!M$4,"")</f>
        <v>0.33333333333333331</v>
      </c>
      <c r="P26" s="38" t="e">
        <f ca="1">IF($C26="History",'SYBA B'!N26/'SYBA B'!N$4,"")</f>
        <v>#DIV/0!</v>
      </c>
      <c r="Q26" s="38">
        <f ca="1">IF($C26="History",'SYBA B'!O26/'SYBA B'!O$4,"")</f>
        <v>0.33333333333333331</v>
      </c>
      <c r="R26" s="15"/>
    </row>
    <row r="27" spans="1:18" ht="18">
      <c r="A27" s="35">
        <v>1171</v>
      </c>
      <c r="B27" s="36" t="s">
        <v>55</v>
      </c>
      <c r="C27" s="37" t="s">
        <v>36</v>
      </c>
      <c r="D27" s="38">
        <f ca="1">'SYBA B'!D27/'SYBA B'!D$4</f>
        <v>0.6428571428571429</v>
      </c>
      <c r="E27" s="38">
        <f ca="1">'SYBA B'!E27/'SYBA B'!E$4</f>
        <v>0.73333333333333328</v>
      </c>
      <c r="F27" s="38" t="e">
        <f>'SYBA B'!#REF!/'SYBA B'!#REF!</f>
        <v>#REF!</v>
      </c>
      <c r="G27" s="38" t="e">
        <f>'SYBA B'!#REF!/'SYBA B'!#REF!</f>
        <v>#REF!</v>
      </c>
      <c r="H27" s="38">
        <f ca="1">'SYBA B'!F27/'SYBA B'!F$4</f>
        <v>0.9285714285714286</v>
      </c>
      <c r="I27" s="38">
        <f ca="1">'SYBA B'!G27/'SYBA B'!G$4</f>
        <v>0.5714285714285714</v>
      </c>
      <c r="J27" s="38">
        <f ca="1">'SYBA B'!H27/'SYBA B'!H$4</f>
        <v>0.66666666666666663</v>
      </c>
      <c r="K27" s="38">
        <f ca="1">'SYBA B'!I27/'SYBA B'!I$4</f>
        <v>0.63636363636363635</v>
      </c>
      <c r="L27" s="38">
        <f ca="1">IF(C27="Economics",'SYBA B'!J27/'SYBA B'!J$4,"")</f>
        <v>0.63636363636363635</v>
      </c>
      <c r="M27" s="38">
        <f ca="1">IF($C27="Economics",'SYBA B'!K27/'SYBA B'!K$4,"")</f>
        <v>0.625</v>
      </c>
      <c r="N27" s="38" t="str">
        <f>IF($C27="History",'SYBA B'!L27/'SYBA B'!L$4,"")</f>
        <v/>
      </c>
      <c r="O27" s="38" t="str">
        <f>IF($C27="History",'SYBA B'!M27/'SYBA B'!M$4,"")</f>
        <v/>
      </c>
      <c r="P27" s="38" t="str">
        <f>IF($C27="History",'SYBA B'!N27/'SYBA B'!N$4,"")</f>
        <v/>
      </c>
      <c r="Q27" s="38" t="str">
        <f>IF($C27="History",'SYBA B'!O27/'SYBA B'!O$4,"")</f>
        <v/>
      </c>
      <c r="R27" s="15"/>
    </row>
    <row r="28" spans="1:18" ht="18">
      <c r="A28" s="35">
        <v>1172</v>
      </c>
      <c r="B28" s="36" t="s">
        <v>56</v>
      </c>
      <c r="C28" s="37" t="s">
        <v>36</v>
      </c>
      <c r="D28" s="38">
        <f ca="1">'SYBA B'!D28/'SYBA B'!D$4</f>
        <v>0.35714285714285715</v>
      </c>
      <c r="E28" s="38">
        <f ca="1">'SYBA B'!E28/'SYBA B'!E$4</f>
        <v>0.4</v>
      </c>
      <c r="F28" s="38" t="e">
        <f>'SYBA B'!#REF!/'SYBA B'!#REF!</f>
        <v>#REF!</v>
      </c>
      <c r="G28" s="38" t="e">
        <f>'SYBA B'!#REF!/'SYBA B'!#REF!</f>
        <v>#REF!</v>
      </c>
      <c r="H28" s="38">
        <f ca="1">'SYBA B'!F28/'SYBA B'!F$4</f>
        <v>0.42857142857142855</v>
      </c>
      <c r="I28" s="38">
        <f ca="1">'SYBA B'!G28/'SYBA B'!G$4</f>
        <v>0</v>
      </c>
      <c r="J28" s="38">
        <f ca="1">'SYBA B'!H28/'SYBA B'!H$4</f>
        <v>0.73333333333333328</v>
      </c>
      <c r="K28" s="38">
        <f ca="1">'SYBA B'!I28/'SYBA B'!I$4</f>
        <v>0.36363636363636365</v>
      </c>
      <c r="L28" s="38">
        <f ca="1">IF(C28="Economics",'SYBA B'!J28/'SYBA B'!J$4,"")</f>
        <v>0.18181818181818182</v>
      </c>
      <c r="M28" s="38">
        <f ca="1">IF($C28="Economics",'SYBA B'!K28/'SYBA B'!K$4,"")</f>
        <v>0.375</v>
      </c>
      <c r="N28" s="38" t="str">
        <f>IF($C28="History",'SYBA B'!L28/'SYBA B'!L$4,"")</f>
        <v/>
      </c>
      <c r="O28" s="38" t="str">
        <f>IF($C28="History",'SYBA B'!M28/'SYBA B'!M$4,"")</f>
        <v/>
      </c>
      <c r="P28" s="38" t="str">
        <f>IF($C28="History",'SYBA B'!N28/'SYBA B'!N$4,"")</f>
        <v/>
      </c>
      <c r="Q28" s="38" t="str">
        <f>IF($C28="History",'SYBA B'!O28/'SYBA B'!O$4,"")</f>
        <v/>
      </c>
      <c r="R28" s="15"/>
    </row>
    <row r="29" spans="1:18" ht="18">
      <c r="A29" s="35">
        <v>1173</v>
      </c>
      <c r="B29" s="36" t="s">
        <v>57</v>
      </c>
      <c r="C29" s="37" t="s">
        <v>36</v>
      </c>
      <c r="D29" s="38">
        <f ca="1">'SYBA B'!D29/'SYBA B'!D$4</f>
        <v>0.35714285714285715</v>
      </c>
      <c r="E29" s="38">
        <f ca="1">'SYBA B'!E29/'SYBA B'!E$4</f>
        <v>0.2</v>
      </c>
      <c r="F29" s="38" t="e">
        <f>'SYBA B'!#REF!/'SYBA B'!#REF!</f>
        <v>#REF!</v>
      </c>
      <c r="G29" s="38" t="e">
        <f>'SYBA B'!#REF!/'SYBA B'!#REF!</f>
        <v>#REF!</v>
      </c>
      <c r="H29" s="38">
        <f ca="1">'SYBA B'!F29/'SYBA B'!F$4</f>
        <v>0.42857142857142855</v>
      </c>
      <c r="I29" s="38">
        <f ca="1">'SYBA B'!G29/'SYBA B'!G$4</f>
        <v>0.14285714285714285</v>
      </c>
      <c r="J29" s="38">
        <f ca="1">'SYBA B'!H29/'SYBA B'!H$4</f>
        <v>0.73333333333333328</v>
      </c>
      <c r="K29" s="38">
        <f ca="1">'SYBA B'!I29/'SYBA B'!I$4</f>
        <v>0.45454545454545453</v>
      </c>
      <c r="L29" s="38">
        <f ca="1">IF(C29="Economics",'SYBA B'!J29/'SYBA B'!J$4,"")</f>
        <v>0.27272727272727271</v>
      </c>
      <c r="M29" s="38">
        <f ca="1">IF($C29="Economics",'SYBA B'!K29/'SYBA B'!K$4,"")</f>
        <v>0.375</v>
      </c>
      <c r="N29" s="38" t="str">
        <f>IF($C29="History",'SYBA B'!L29/'SYBA B'!L$4,"")</f>
        <v/>
      </c>
      <c r="O29" s="38" t="str">
        <f>IF($C29="History",'SYBA B'!M29/'SYBA B'!M$4,"")</f>
        <v/>
      </c>
      <c r="P29" s="38" t="str">
        <f>IF($C29="History",'SYBA B'!N29/'SYBA B'!N$4,"")</f>
        <v/>
      </c>
      <c r="Q29" s="38" t="str">
        <f>IF($C29="History",'SYBA B'!O29/'SYBA B'!O$4,"")</f>
        <v/>
      </c>
      <c r="R29" s="15"/>
    </row>
    <row r="30" spans="1:18" ht="18">
      <c r="A30" s="35">
        <v>1174</v>
      </c>
      <c r="B30" s="36" t="s">
        <v>58</v>
      </c>
      <c r="C30" s="37" t="s">
        <v>34</v>
      </c>
      <c r="D30" s="38">
        <f ca="1">'SYBA B'!D30/'SYBA B'!D$4</f>
        <v>7.1428571428571425E-2</v>
      </c>
      <c r="E30" s="38">
        <f ca="1">'SYBA B'!E30/'SYBA B'!E$4</f>
        <v>0.2</v>
      </c>
      <c r="F30" s="38" t="e">
        <f>'SYBA B'!#REF!/'SYBA B'!#REF!</f>
        <v>#REF!</v>
      </c>
      <c r="G30" s="38" t="e">
        <f>'SYBA B'!#REF!/'SYBA B'!#REF!</f>
        <v>#REF!</v>
      </c>
      <c r="H30" s="38">
        <f ca="1">'SYBA B'!F30/'SYBA B'!F$4</f>
        <v>0.5714285714285714</v>
      </c>
      <c r="I30" s="38">
        <f ca="1">'SYBA B'!G30/'SYBA B'!G$4</f>
        <v>0.14285714285714285</v>
      </c>
      <c r="J30" s="38">
        <f ca="1">'SYBA B'!H30/'SYBA B'!H$4</f>
        <v>0.4</v>
      </c>
      <c r="K30" s="38">
        <f ca="1">'SYBA B'!I30/'SYBA B'!I$4</f>
        <v>0.31818181818181818</v>
      </c>
      <c r="L30" s="38" t="str">
        <f>IF(C30="Economics",'SYBA B'!J30/'SYBA B'!J$4,"")</f>
        <v/>
      </c>
      <c r="M30" s="38" t="str">
        <f>IF($C30="Economics",'SYBA B'!K30/'SYBA B'!K$4,"")</f>
        <v/>
      </c>
      <c r="N30" s="38">
        <f ca="1">IF($C30="History",'SYBA B'!L30/'SYBA B'!L$4,"")</f>
        <v>0.16666666666666666</v>
      </c>
      <c r="O30" s="38">
        <f>IF($C30="History",'SYBA B'!M30/'SYBA B'!M$4,"")</f>
        <v>1</v>
      </c>
      <c r="P30" s="38" t="e">
        <f ca="1">IF($C30="History",'SYBA B'!N30/'SYBA B'!N$4,"")</f>
        <v>#DIV/0!</v>
      </c>
      <c r="Q30" s="38">
        <f ca="1">IF($C30="History",'SYBA B'!O30/'SYBA B'!O$4,"")</f>
        <v>1</v>
      </c>
      <c r="R30" s="15"/>
    </row>
    <row r="31" spans="1:18" ht="18">
      <c r="A31" s="35">
        <v>1175</v>
      </c>
      <c r="B31" s="36" t="s">
        <v>59</v>
      </c>
      <c r="C31" s="37" t="s">
        <v>36</v>
      </c>
      <c r="D31" s="38">
        <f ca="1">'SYBA B'!D31/'SYBA B'!D$4</f>
        <v>0.42857142857142855</v>
      </c>
      <c r="E31" s="38">
        <f ca="1">'SYBA B'!E31/'SYBA B'!E$4</f>
        <v>0.53333333333333333</v>
      </c>
      <c r="F31" s="38" t="e">
        <f>'SYBA B'!#REF!/'SYBA B'!#REF!</f>
        <v>#REF!</v>
      </c>
      <c r="G31" s="38" t="e">
        <f>'SYBA B'!#REF!/'SYBA B'!#REF!</f>
        <v>#REF!</v>
      </c>
      <c r="H31" s="38">
        <f ca="1">'SYBA B'!F31/'SYBA B'!F$4</f>
        <v>0.5</v>
      </c>
      <c r="I31" s="38">
        <f ca="1">'SYBA B'!G31/'SYBA B'!G$4</f>
        <v>0.42857142857142855</v>
      </c>
      <c r="J31" s="38">
        <f ca="1">'SYBA B'!H31/'SYBA B'!H$4</f>
        <v>0.66666666666666663</v>
      </c>
      <c r="K31" s="38">
        <f ca="1">'SYBA B'!I31/'SYBA B'!I$4</f>
        <v>0.5</v>
      </c>
      <c r="L31" s="38">
        <f ca="1">IF(C31="Economics",'SYBA B'!J31/'SYBA B'!J$4,"")</f>
        <v>0.27272727272727271</v>
      </c>
      <c r="M31" s="38">
        <f ca="1">IF($C31="Economics",'SYBA B'!K31/'SYBA B'!K$4,"")</f>
        <v>0.5</v>
      </c>
      <c r="N31" s="38" t="str">
        <f>IF($C31="History",'SYBA B'!L31/'SYBA B'!L$4,"")</f>
        <v/>
      </c>
      <c r="O31" s="38" t="str">
        <f>IF($C31="History",'SYBA B'!M31/'SYBA B'!M$4,"")</f>
        <v/>
      </c>
      <c r="P31" s="38" t="str">
        <f>IF($C31="History",'SYBA B'!N31/'SYBA B'!N$4,"")</f>
        <v/>
      </c>
      <c r="Q31" s="38" t="str">
        <f>IF($C31="History",'SYBA B'!O31/'SYBA B'!O$4,"")</f>
        <v/>
      </c>
      <c r="R31" s="15"/>
    </row>
    <row r="32" spans="1:18" ht="18">
      <c r="A32" s="35">
        <v>1176</v>
      </c>
      <c r="B32" s="36" t="s">
        <v>60</v>
      </c>
      <c r="C32" s="37" t="s">
        <v>36</v>
      </c>
      <c r="D32" s="38">
        <f ca="1">'SYBA B'!D32/'SYBA B'!D$4</f>
        <v>0.5714285714285714</v>
      </c>
      <c r="E32" s="38">
        <f ca="1">'SYBA B'!E32/'SYBA B'!E$4</f>
        <v>0.6</v>
      </c>
      <c r="F32" s="38" t="e">
        <f>'SYBA B'!#REF!/'SYBA B'!#REF!</f>
        <v>#REF!</v>
      </c>
      <c r="G32" s="38" t="e">
        <f>'SYBA B'!#REF!/'SYBA B'!#REF!</f>
        <v>#REF!</v>
      </c>
      <c r="H32" s="38">
        <f ca="1">'SYBA B'!F32/'SYBA B'!F$4</f>
        <v>0.5</v>
      </c>
      <c r="I32" s="38">
        <f ca="1">'SYBA B'!G32/'SYBA B'!G$4</f>
        <v>0.2857142857142857</v>
      </c>
      <c r="J32" s="38">
        <f ca="1">'SYBA B'!H32/'SYBA B'!H$4</f>
        <v>0.66666666666666663</v>
      </c>
      <c r="K32" s="38">
        <f ca="1">'SYBA B'!I32/'SYBA B'!I$4</f>
        <v>0.45454545454545453</v>
      </c>
      <c r="L32" s="38">
        <f ca="1">IF(C32="Economics",'SYBA B'!J32/'SYBA B'!J$4,"")</f>
        <v>0.36363636363636365</v>
      </c>
      <c r="M32" s="38">
        <f ca="1">IF($C32="Economics",'SYBA B'!K32/'SYBA B'!K$4,"")</f>
        <v>0.5625</v>
      </c>
      <c r="N32" s="38" t="str">
        <f>IF($C32="History",'SYBA B'!L32/'SYBA B'!L$4,"")</f>
        <v/>
      </c>
      <c r="O32" s="38" t="str">
        <f>IF($C32="History",'SYBA B'!M32/'SYBA B'!M$4,"")</f>
        <v/>
      </c>
      <c r="P32" s="38" t="str">
        <f>IF($C32="History",'SYBA B'!N32/'SYBA B'!N$4,"")</f>
        <v/>
      </c>
      <c r="Q32" s="38" t="str">
        <f>IF($C32="History",'SYBA B'!O32/'SYBA B'!O$4,"")</f>
        <v/>
      </c>
      <c r="R32" s="15"/>
    </row>
    <row r="33" spans="1:18" ht="18">
      <c r="A33" s="35">
        <v>1177</v>
      </c>
      <c r="B33" s="36" t="s">
        <v>61</v>
      </c>
      <c r="C33" s="37" t="s">
        <v>36</v>
      </c>
      <c r="D33" s="38">
        <f ca="1">'SYBA B'!D33/'SYBA B'!D$4</f>
        <v>0.6428571428571429</v>
      </c>
      <c r="E33" s="38">
        <f ca="1">'SYBA B'!E33/'SYBA B'!E$4</f>
        <v>1</v>
      </c>
      <c r="F33" s="38" t="e">
        <f>'SYBA B'!#REF!/'SYBA B'!#REF!</f>
        <v>#REF!</v>
      </c>
      <c r="G33" s="38" t="e">
        <f>'SYBA B'!#REF!/'SYBA B'!#REF!</f>
        <v>#REF!</v>
      </c>
      <c r="H33" s="38">
        <f ca="1">'SYBA B'!F33/'SYBA B'!F$4</f>
        <v>1</v>
      </c>
      <c r="I33" s="38">
        <f ca="1">'SYBA B'!G33/'SYBA B'!G$4</f>
        <v>1</v>
      </c>
      <c r="J33" s="38">
        <f ca="1">'SYBA B'!H33/'SYBA B'!H$4</f>
        <v>1</v>
      </c>
      <c r="K33" s="38">
        <f ca="1">'SYBA B'!I33/'SYBA B'!I$4</f>
        <v>0.90909090909090906</v>
      </c>
      <c r="L33" s="38">
        <f ca="1">IF(C33="Economics",'SYBA B'!J33/'SYBA B'!J$4,"")</f>
        <v>0.90909090909090906</v>
      </c>
      <c r="M33" s="38">
        <f ca="1">IF($C33="Economics",'SYBA B'!K33/'SYBA B'!K$4,"")</f>
        <v>0.9375</v>
      </c>
      <c r="N33" s="38" t="str">
        <f>IF($C33="History",'SYBA B'!L33/'SYBA B'!L$4,"")</f>
        <v/>
      </c>
      <c r="O33" s="38" t="str">
        <f>IF($C33="History",'SYBA B'!M33/'SYBA B'!M$4,"")</f>
        <v/>
      </c>
      <c r="P33" s="38" t="str">
        <f>IF($C33="History",'SYBA B'!N33/'SYBA B'!N$4,"")</f>
        <v/>
      </c>
      <c r="Q33" s="38" t="str">
        <f>IF($C33="History",'SYBA B'!O33/'SYBA B'!O$4,"")</f>
        <v/>
      </c>
      <c r="R33" s="15"/>
    </row>
    <row r="34" spans="1:18" ht="18">
      <c r="A34" s="35">
        <v>1178</v>
      </c>
      <c r="B34" s="36" t="s">
        <v>62</v>
      </c>
      <c r="C34" s="37" t="s">
        <v>36</v>
      </c>
      <c r="D34" s="38">
        <f ca="1">'SYBA B'!D34/'SYBA B'!D$4</f>
        <v>0.21428571428571427</v>
      </c>
      <c r="E34" s="38">
        <f ca="1">'SYBA B'!E34/'SYBA B'!E$4</f>
        <v>0.13333333333333333</v>
      </c>
      <c r="F34" s="38" t="e">
        <f>'SYBA B'!#REF!/'SYBA B'!#REF!</f>
        <v>#REF!</v>
      </c>
      <c r="G34" s="38" t="e">
        <f>'SYBA B'!#REF!/'SYBA B'!#REF!</f>
        <v>#REF!</v>
      </c>
      <c r="H34" s="38">
        <f ca="1">'SYBA B'!F34/'SYBA B'!F$4</f>
        <v>0.21428571428571427</v>
      </c>
      <c r="I34" s="38">
        <f ca="1">'SYBA B'!G34/'SYBA B'!G$4</f>
        <v>0.14285714285714285</v>
      </c>
      <c r="J34" s="38">
        <f ca="1">'SYBA B'!H34/'SYBA B'!H$4</f>
        <v>0.2</v>
      </c>
      <c r="K34" s="38">
        <f ca="1">'SYBA B'!I34/'SYBA B'!I$4</f>
        <v>0.22727272727272727</v>
      </c>
      <c r="L34" s="38">
        <f ca="1">IF(C34="Economics",'SYBA B'!J34/'SYBA B'!J$4,"")</f>
        <v>0</v>
      </c>
      <c r="M34" s="38">
        <f ca="1">IF($C34="Economics",'SYBA B'!K34/'SYBA B'!K$4,"")</f>
        <v>6.25E-2</v>
      </c>
      <c r="N34" s="38" t="str">
        <f>IF($C34="History",'SYBA B'!L34/'SYBA B'!L$4,"")</f>
        <v/>
      </c>
      <c r="O34" s="38" t="str">
        <f>IF($C34="History",'SYBA B'!M34/'SYBA B'!M$4,"")</f>
        <v/>
      </c>
      <c r="P34" s="38" t="str">
        <f>IF($C34="History",'SYBA B'!N34/'SYBA B'!N$4,"")</f>
        <v/>
      </c>
      <c r="Q34" s="38" t="str">
        <f>IF($C34="History",'SYBA B'!O34/'SYBA B'!O$4,"")</f>
        <v/>
      </c>
      <c r="R34" s="15"/>
    </row>
    <row r="35" spans="1:18" ht="18">
      <c r="A35" s="35">
        <v>1179</v>
      </c>
      <c r="B35" s="36" t="s">
        <v>63</v>
      </c>
      <c r="C35" s="37" t="s">
        <v>34</v>
      </c>
      <c r="D35" s="38">
        <f ca="1">'SYBA B'!D35/'SYBA B'!D$4</f>
        <v>0.5</v>
      </c>
      <c r="E35" s="38">
        <f ca="1">'SYBA B'!E35/'SYBA B'!E$4</f>
        <v>0.33333333333333331</v>
      </c>
      <c r="F35" s="38" t="e">
        <f>'SYBA B'!#REF!/'SYBA B'!#REF!</f>
        <v>#REF!</v>
      </c>
      <c r="G35" s="38" t="e">
        <f>'SYBA B'!#REF!/'SYBA B'!#REF!</f>
        <v>#REF!</v>
      </c>
      <c r="H35" s="38">
        <f ca="1">'SYBA B'!F35/'SYBA B'!F$4</f>
        <v>0.5</v>
      </c>
      <c r="I35" s="38">
        <f ca="1">'SYBA B'!G35/'SYBA B'!G$4</f>
        <v>0.2857142857142857</v>
      </c>
      <c r="J35" s="38">
        <f ca="1">'SYBA B'!H35/'SYBA B'!H$4</f>
        <v>0.46666666666666667</v>
      </c>
      <c r="K35" s="38">
        <f ca="1">'SYBA B'!I35/'SYBA B'!I$4</f>
        <v>0.54545454545454541</v>
      </c>
      <c r="L35" s="38" t="str">
        <f>IF(C35="Economics",'SYBA B'!J35/'SYBA B'!J$4,"")</f>
        <v/>
      </c>
      <c r="M35" s="38" t="str">
        <f>IF($C35="Economics",'SYBA B'!K35/'SYBA B'!K$4,"")</f>
        <v/>
      </c>
      <c r="N35" s="38">
        <f ca="1">IF($C35="History",'SYBA B'!L35/'SYBA B'!L$4,"")</f>
        <v>0.33333333333333331</v>
      </c>
      <c r="O35" s="38">
        <f>IF($C35="History",'SYBA B'!M35/'SYBA B'!M$4,"")</f>
        <v>0.66666666666666663</v>
      </c>
      <c r="P35" s="38" t="e">
        <f ca="1">IF($C35="History",'SYBA B'!N35/'SYBA B'!N$4,"")</f>
        <v>#DIV/0!</v>
      </c>
      <c r="Q35" s="38">
        <f ca="1">IF($C35="History",'SYBA B'!O35/'SYBA B'!O$4,"")</f>
        <v>0.66666666666666663</v>
      </c>
      <c r="R35" s="15"/>
    </row>
    <row r="36" spans="1:18" ht="18">
      <c r="A36" s="35">
        <v>1180</v>
      </c>
      <c r="B36" s="36" t="s">
        <v>64</v>
      </c>
      <c r="C36" s="37" t="s">
        <v>34</v>
      </c>
      <c r="D36" s="38">
        <f ca="1">'SYBA B'!D36/'SYBA B'!D$4</f>
        <v>0.6428571428571429</v>
      </c>
      <c r="E36" s="38">
        <f ca="1">'SYBA B'!E36/'SYBA B'!E$4</f>
        <v>0.66666666666666663</v>
      </c>
      <c r="F36" s="38" t="e">
        <f>'SYBA B'!#REF!/'SYBA B'!#REF!</f>
        <v>#REF!</v>
      </c>
      <c r="G36" s="38" t="e">
        <f>'SYBA B'!#REF!/'SYBA B'!#REF!</f>
        <v>#REF!</v>
      </c>
      <c r="H36" s="38">
        <f ca="1">'SYBA B'!F36/'SYBA B'!F$4</f>
        <v>0.5714285714285714</v>
      </c>
      <c r="I36" s="38">
        <f ca="1">'SYBA B'!G36/'SYBA B'!G$4</f>
        <v>0.5714285714285714</v>
      </c>
      <c r="J36" s="38">
        <f ca="1">'SYBA B'!H36/'SYBA B'!H$4</f>
        <v>0.8</v>
      </c>
      <c r="K36" s="38">
        <f ca="1">'SYBA B'!I36/'SYBA B'!I$4</f>
        <v>0.59090909090909094</v>
      </c>
      <c r="L36" s="38" t="str">
        <f>IF(C36="Economics",'SYBA B'!J36/'SYBA B'!J$4,"")</f>
        <v/>
      </c>
      <c r="M36" s="38" t="str">
        <f>IF($C36="Economics",'SYBA B'!K36/'SYBA B'!K$4,"")</f>
        <v/>
      </c>
      <c r="N36" s="38">
        <f ca="1">IF($C36="History",'SYBA B'!L36/'SYBA B'!L$4,"")</f>
        <v>0.66666666666666663</v>
      </c>
      <c r="O36" s="38">
        <f>IF($C36="History",'SYBA B'!M36/'SYBA B'!M$4,"")</f>
        <v>0.66666666666666663</v>
      </c>
      <c r="P36" s="38" t="e">
        <f ca="1">IF($C36="History",'SYBA B'!N36/'SYBA B'!N$4,"")</f>
        <v>#DIV/0!</v>
      </c>
      <c r="Q36" s="38">
        <f ca="1">IF($C36="History",'SYBA B'!O36/'SYBA B'!O$4,"")</f>
        <v>0.66666666666666663</v>
      </c>
      <c r="R36" s="15"/>
    </row>
    <row r="37" spans="1:18" ht="18">
      <c r="A37" s="35">
        <v>1181</v>
      </c>
      <c r="B37" s="36" t="s">
        <v>65</v>
      </c>
      <c r="C37" s="37" t="s">
        <v>34</v>
      </c>
      <c r="D37" s="38">
        <f ca="1">'SYBA B'!D37/'SYBA B'!D$4</f>
        <v>0.5</v>
      </c>
      <c r="E37" s="38">
        <f ca="1">'SYBA B'!E37/'SYBA B'!E$4</f>
        <v>0.2</v>
      </c>
      <c r="F37" s="38" t="e">
        <f>'SYBA B'!#REF!/'SYBA B'!#REF!</f>
        <v>#REF!</v>
      </c>
      <c r="G37" s="38" t="e">
        <f>'SYBA B'!#REF!/'SYBA B'!#REF!</f>
        <v>#REF!</v>
      </c>
      <c r="H37" s="38">
        <f ca="1">'SYBA B'!F37/'SYBA B'!F$4</f>
        <v>0.35714285714285715</v>
      </c>
      <c r="I37" s="38">
        <f ca="1">'SYBA B'!G37/'SYBA B'!G$4</f>
        <v>0.14285714285714285</v>
      </c>
      <c r="J37" s="38">
        <f ca="1">'SYBA B'!H37/'SYBA B'!H$4</f>
        <v>0.4</v>
      </c>
      <c r="K37" s="38">
        <f ca="1">'SYBA B'!I37/'SYBA B'!I$4</f>
        <v>0.36363636363636365</v>
      </c>
      <c r="L37" s="38" t="str">
        <f>IF(C37="Economics",'SYBA B'!J37/'SYBA B'!J$4,"")</f>
        <v/>
      </c>
      <c r="M37" s="38" t="str">
        <f>IF($C37="Economics",'SYBA B'!K37/'SYBA B'!K$4,"")</f>
        <v/>
      </c>
      <c r="N37" s="38">
        <f ca="1">IF($C37="History",'SYBA B'!L37/'SYBA B'!L$4,"")</f>
        <v>0.5</v>
      </c>
      <c r="O37" s="38">
        <f>IF($C37="History",'SYBA B'!M37/'SYBA B'!M$4,"")</f>
        <v>0.33333333333333331</v>
      </c>
      <c r="P37" s="38" t="e">
        <f ca="1">IF($C37="History",'SYBA B'!N37/'SYBA B'!N$4,"")</f>
        <v>#DIV/0!</v>
      </c>
      <c r="Q37" s="38">
        <f ca="1">IF($C37="History",'SYBA B'!O37/'SYBA B'!O$4,"")</f>
        <v>0.33333333333333331</v>
      </c>
      <c r="R37" s="15"/>
    </row>
    <row r="38" spans="1:18" ht="18">
      <c r="A38" s="35">
        <v>1182</v>
      </c>
      <c r="B38" s="36" t="s">
        <v>66</v>
      </c>
      <c r="C38" s="37" t="s">
        <v>34</v>
      </c>
      <c r="D38" s="38">
        <f ca="1">'SYBA B'!D38/'SYBA B'!D$4</f>
        <v>0.14285714285714285</v>
      </c>
      <c r="E38" s="38">
        <f ca="1">'SYBA B'!E38/'SYBA B'!E$4</f>
        <v>0.13333333333333333</v>
      </c>
      <c r="F38" s="38" t="e">
        <f>'SYBA B'!#REF!/'SYBA B'!#REF!</f>
        <v>#REF!</v>
      </c>
      <c r="G38" s="38" t="e">
        <f>'SYBA B'!#REF!/'SYBA B'!#REF!</f>
        <v>#REF!</v>
      </c>
      <c r="H38" s="38">
        <f ca="1">'SYBA B'!F38/'SYBA B'!F$4</f>
        <v>0.21428571428571427</v>
      </c>
      <c r="I38" s="38">
        <f ca="1">'SYBA B'!G38/'SYBA B'!G$4</f>
        <v>0</v>
      </c>
      <c r="J38" s="38">
        <f ca="1">'SYBA B'!H38/'SYBA B'!H$4</f>
        <v>6.6666666666666666E-2</v>
      </c>
      <c r="K38" s="38">
        <f ca="1">'SYBA B'!I38/'SYBA B'!I$4</f>
        <v>0.40909090909090912</v>
      </c>
      <c r="L38" s="38" t="str">
        <f>IF(C38="Economics",'SYBA B'!J38/'SYBA B'!J$4,"")</f>
        <v/>
      </c>
      <c r="M38" s="38" t="str">
        <f>IF($C38="Economics",'SYBA B'!K38/'SYBA B'!K$4,"")</f>
        <v/>
      </c>
      <c r="N38" s="38">
        <f ca="1">IF($C38="History",'SYBA B'!L38/'SYBA B'!L$4,"")</f>
        <v>0.33333333333333331</v>
      </c>
      <c r="O38" s="38">
        <f>IF($C38="History",'SYBA B'!M38/'SYBA B'!M$4,"")</f>
        <v>0</v>
      </c>
      <c r="P38" s="38" t="e">
        <f ca="1">IF($C38="History",'SYBA B'!N38/'SYBA B'!N$4,"")</f>
        <v>#DIV/0!</v>
      </c>
      <c r="Q38" s="38">
        <f ca="1">IF($C38="History",'SYBA B'!O38/'SYBA B'!O$4,"")</f>
        <v>0</v>
      </c>
      <c r="R38" s="15"/>
    </row>
    <row r="39" spans="1:18" ht="18">
      <c r="A39" s="35">
        <v>1183</v>
      </c>
      <c r="B39" s="36" t="s">
        <v>67</v>
      </c>
      <c r="C39" s="37" t="s">
        <v>36</v>
      </c>
      <c r="D39" s="38">
        <f ca="1">'SYBA B'!D39/'SYBA B'!D$4</f>
        <v>0.2857142857142857</v>
      </c>
      <c r="E39" s="38">
        <f ca="1">'SYBA B'!E39/'SYBA B'!E$4</f>
        <v>0.4</v>
      </c>
      <c r="F39" s="38" t="e">
        <f>'SYBA B'!#REF!/'SYBA B'!#REF!</f>
        <v>#REF!</v>
      </c>
      <c r="G39" s="38" t="e">
        <f>'SYBA B'!#REF!/'SYBA B'!#REF!</f>
        <v>#REF!</v>
      </c>
      <c r="H39" s="38">
        <f ca="1">'SYBA B'!F39/'SYBA B'!F$4</f>
        <v>0.2857142857142857</v>
      </c>
      <c r="I39" s="38">
        <f ca="1">'SYBA B'!G39/'SYBA B'!G$4</f>
        <v>0.42857142857142855</v>
      </c>
      <c r="J39" s="38">
        <f ca="1">'SYBA B'!H39/'SYBA B'!H$4</f>
        <v>0.53333333333333333</v>
      </c>
      <c r="K39" s="38">
        <f ca="1">'SYBA B'!I39/'SYBA B'!I$4</f>
        <v>0.45454545454545453</v>
      </c>
      <c r="L39" s="38">
        <f ca="1">IF(C39="Economics",'SYBA B'!J39/'SYBA B'!J$4,"")</f>
        <v>0.18181818181818182</v>
      </c>
      <c r="M39" s="38">
        <f ca="1">IF($C39="Economics",'SYBA B'!K39/'SYBA B'!K$4,"")</f>
        <v>0.3125</v>
      </c>
      <c r="N39" s="38" t="str">
        <f>IF($C39="History",'SYBA B'!L39/'SYBA B'!L$4,"")</f>
        <v/>
      </c>
      <c r="O39" s="38" t="str">
        <f>IF($C39="History",'SYBA B'!M39/'SYBA B'!M$4,"")</f>
        <v/>
      </c>
      <c r="P39" s="38" t="str">
        <f>IF($C39="History",'SYBA B'!N39/'SYBA B'!N$4,"")</f>
        <v/>
      </c>
      <c r="Q39" s="38" t="str">
        <f>IF($C39="History",'SYBA B'!O39/'SYBA B'!O$4,"")</f>
        <v/>
      </c>
      <c r="R39" s="15"/>
    </row>
    <row r="40" spans="1:18" ht="18">
      <c r="A40" s="35">
        <v>1184</v>
      </c>
      <c r="B40" s="36" t="s">
        <v>68</v>
      </c>
      <c r="C40" s="37" t="s">
        <v>34</v>
      </c>
      <c r="D40" s="38">
        <f ca="1">'SYBA B'!D40/'SYBA B'!D$4</f>
        <v>0.21428571428571427</v>
      </c>
      <c r="E40" s="38">
        <f ca="1">'SYBA B'!E40/'SYBA B'!E$4</f>
        <v>0.13333333333333333</v>
      </c>
      <c r="F40" s="38" t="e">
        <f>'SYBA B'!#REF!/'SYBA B'!#REF!</f>
        <v>#REF!</v>
      </c>
      <c r="G40" s="38" t="e">
        <f>'SYBA B'!#REF!/'SYBA B'!#REF!</f>
        <v>#REF!</v>
      </c>
      <c r="H40" s="38">
        <f ca="1">'SYBA B'!F40/'SYBA B'!F$4</f>
        <v>0.35714285714285715</v>
      </c>
      <c r="I40" s="38">
        <f ca="1">'SYBA B'!G40/'SYBA B'!G$4</f>
        <v>0</v>
      </c>
      <c r="J40" s="38">
        <f ca="1">'SYBA B'!H40/'SYBA B'!H$4</f>
        <v>0.13333333333333333</v>
      </c>
      <c r="K40" s="38">
        <f ca="1">'SYBA B'!I40/'SYBA B'!I$4</f>
        <v>0.40909090909090912</v>
      </c>
      <c r="L40" s="38" t="str">
        <f>IF(C40="Economics",'SYBA B'!J40/'SYBA B'!J$4,"")</f>
        <v/>
      </c>
      <c r="M40" s="38" t="str">
        <f>IF($C40="Economics",'SYBA B'!K40/'SYBA B'!K$4,"")</f>
        <v/>
      </c>
      <c r="N40" s="38">
        <f ca="1">IF($C40="History",'SYBA B'!L40/'SYBA B'!L$4,"")</f>
        <v>0.5</v>
      </c>
      <c r="O40" s="38">
        <f>IF($C40="History",'SYBA B'!M40/'SYBA B'!M$4,"")</f>
        <v>0.33333333333333331</v>
      </c>
      <c r="P40" s="38" t="e">
        <f ca="1">IF($C40="History",'SYBA B'!N40/'SYBA B'!N$4,"")</f>
        <v>#DIV/0!</v>
      </c>
      <c r="Q40" s="38">
        <f ca="1">IF($C40="History",'SYBA B'!O40/'SYBA B'!O$4,"")</f>
        <v>0.33333333333333331</v>
      </c>
      <c r="R40" s="15"/>
    </row>
    <row r="41" spans="1:18" ht="18">
      <c r="A41" s="35">
        <v>1185</v>
      </c>
      <c r="B41" s="36" t="s">
        <v>69</v>
      </c>
      <c r="C41" s="37" t="s">
        <v>36</v>
      </c>
      <c r="D41" s="38">
        <f ca="1">'SYBA B'!D41/'SYBA B'!D$4</f>
        <v>0.42857142857142855</v>
      </c>
      <c r="E41" s="38">
        <f ca="1">'SYBA B'!E41/'SYBA B'!E$4</f>
        <v>0.33333333333333331</v>
      </c>
      <c r="F41" s="38" t="e">
        <f>'SYBA B'!#REF!/'SYBA B'!#REF!</f>
        <v>#REF!</v>
      </c>
      <c r="G41" s="38" t="e">
        <f>'SYBA B'!#REF!/'SYBA B'!#REF!</f>
        <v>#REF!</v>
      </c>
      <c r="H41" s="38">
        <f ca="1">'SYBA B'!F41/'SYBA B'!F$4</f>
        <v>0.5714285714285714</v>
      </c>
      <c r="I41" s="38">
        <f ca="1">'SYBA B'!G41/'SYBA B'!G$4</f>
        <v>0.14285714285714285</v>
      </c>
      <c r="J41" s="38">
        <f ca="1">'SYBA B'!H41/'SYBA B'!H$4</f>
        <v>0.53333333333333333</v>
      </c>
      <c r="K41" s="38">
        <f ca="1">'SYBA B'!I41/'SYBA B'!I$4</f>
        <v>0.40909090909090912</v>
      </c>
      <c r="L41" s="38">
        <f ca="1">IF(C41="Economics",'SYBA B'!J41/'SYBA B'!J$4,"")</f>
        <v>0.63636363636363635</v>
      </c>
      <c r="M41" s="38">
        <f ca="1">IF($C41="Economics",'SYBA B'!K41/'SYBA B'!K$4,"")</f>
        <v>0.4375</v>
      </c>
      <c r="N41" s="38" t="str">
        <f>IF($C41="History",'SYBA B'!L41/'SYBA B'!L$4,"")</f>
        <v/>
      </c>
      <c r="O41" s="38" t="str">
        <f>IF($C41="History",'SYBA B'!M41/'SYBA B'!M$4,"")</f>
        <v/>
      </c>
      <c r="P41" s="38" t="str">
        <f>IF($C41="History",'SYBA B'!N41/'SYBA B'!N$4,"")</f>
        <v/>
      </c>
      <c r="Q41" s="38" t="str">
        <f>IF($C41="History",'SYBA B'!O41/'SYBA B'!O$4,"")</f>
        <v/>
      </c>
      <c r="R41" s="15"/>
    </row>
    <row r="42" spans="1:18" ht="18">
      <c r="A42" s="35">
        <v>1186</v>
      </c>
      <c r="B42" s="36" t="s">
        <v>70</v>
      </c>
      <c r="C42" s="37" t="s">
        <v>34</v>
      </c>
      <c r="D42" s="38">
        <f ca="1">'SYBA B'!D42/'SYBA B'!D$4</f>
        <v>7.1428571428571425E-2</v>
      </c>
      <c r="E42" s="38">
        <f ca="1">'SYBA B'!E42/'SYBA B'!E$4</f>
        <v>0</v>
      </c>
      <c r="F42" s="38" t="e">
        <f>'SYBA B'!#REF!/'SYBA B'!#REF!</f>
        <v>#REF!</v>
      </c>
      <c r="G42" s="38" t="e">
        <f>'SYBA B'!#REF!/'SYBA B'!#REF!</f>
        <v>#REF!</v>
      </c>
      <c r="H42" s="38">
        <f ca="1">'SYBA B'!F42/'SYBA B'!F$4</f>
        <v>0.21428571428571427</v>
      </c>
      <c r="I42" s="38">
        <f ca="1">'SYBA B'!G42/'SYBA B'!G$4</f>
        <v>0.14285714285714285</v>
      </c>
      <c r="J42" s="38">
        <f ca="1">'SYBA B'!H42/'SYBA B'!H$4</f>
        <v>0.2</v>
      </c>
      <c r="K42" s="38">
        <f ca="1">'SYBA B'!I42/'SYBA B'!I$4</f>
        <v>0.22727272727272727</v>
      </c>
      <c r="L42" s="38" t="str">
        <f>IF(C42="Economics",'SYBA B'!J42/'SYBA B'!J$4,"")</f>
        <v/>
      </c>
      <c r="M42" s="38" t="str">
        <f>IF($C42="Economics",'SYBA B'!K42/'SYBA B'!K$4,"")</f>
        <v/>
      </c>
      <c r="N42" s="38">
        <f ca="1">IF($C42="History",'SYBA B'!L42/'SYBA B'!L$4,"")</f>
        <v>0.16666666666666666</v>
      </c>
      <c r="O42" s="38">
        <f>IF($C42="History",'SYBA B'!M42/'SYBA B'!M$4,"")</f>
        <v>0</v>
      </c>
      <c r="P42" s="38" t="e">
        <f ca="1">IF($C42="History",'SYBA B'!N42/'SYBA B'!N$4,"")</f>
        <v>#DIV/0!</v>
      </c>
      <c r="Q42" s="38">
        <f ca="1">IF($C42="History",'SYBA B'!O42/'SYBA B'!O$4,"")</f>
        <v>0</v>
      </c>
      <c r="R42" s="15"/>
    </row>
    <row r="43" spans="1:18" ht="18">
      <c r="A43" s="35">
        <v>1187</v>
      </c>
      <c r="B43" s="36" t="s">
        <v>71</v>
      </c>
      <c r="C43" s="37" t="s">
        <v>72</v>
      </c>
      <c r="D43" s="38">
        <f ca="1">'SYBA B'!D43/'SYBA B'!D$4</f>
        <v>0.6428571428571429</v>
      </c>
      <c r="E43" s="38">
        <f ca="1">'SYBA B'!E43/'SYBA B'!E$4</f>
        <v>1</v>
      </c>
      <c r="F43" s="38" t="e">
        <f>'SYBA B'!#REF!/'SYBA B'!#REF!</f>
        <v>#REF!</v>
      </c>
      <c r="G43" s="38" t="e">
        <f>'SYBA B'!#REF!/'SYBA B'!#REF!</f>
        <v>#REF!</v>
      </c>
      <c r="H43" s="38">
        <f ca="1">'SYBA B'!F43/'SYBA B'!F$4</f>
        <v>0.8571428571428571</v>
      </c>
      <c r="I43" s="38">
        <f ca="1">'SYBA B'!G43/'SYBA B'!G$4</f>
        <v>1</v>
      </c>
      <c r="J43" s="38">
        <f ca="1">'SYBA B'!H43/'SYBA B'!H$4</f>
        <v>0.93333333333333335</v>
      </c>
      <c r="K43" s="38">
        <f ca="1">'SYBA B'!I43/'SYBA B'!I$4</f>
        <v>0.54545454545454541</v>
      </c>
      <c r="L43" s="38" t="str">
        <f>IF(C43="Economics",'SYBA B'!J43/'SYBA B'!J$4,"")</f>
        <v/>
      </c>
      <c r="M43" s="38" t="str">
        <f>IF($C43="Economics",'SYBA B'!K43/'SYBA B'!K$4,"")</f>
        <v/>
      </c>
      <c r="N43" s="38" t="str">
        <f>IF($C43="History",'SYBA B'!L43/'SYBA B'!L$4,"")</f>
        <v/>
      </c>
      <c r="O43" s="38" t="str">
        <f>IF($C43="History",'SYBA B'!M43/'SYBA B'!M$4,"")</f>
        <v/>
      </c>
      <c r="P43" s="38" t="str">
        <f>IF($C43="History",'SYBA B'!N43/'SYBA B'!N$4,"")</f>
        <v/>
      </c>
      <c r="Q43" s="38" t="str">
        <f>IF($C43="History",'SYBA B'!O43/'SYBA B'!O$4,"")</f>
        <v/>
      </c>
      <c r="R43" s="15"/>
    </row>
    <row r="44" spans="1:18" ht="18">
      <c r="A44" s="35">
        <v>1188</v>
      </c>
      <c r="B44" s="36" t="s">
        <v>73</v>
      </c>
      <c r="C44" s="37" t="s">
        <v>34</v>
      </c>
      <c r="D44" s="38">
        <f ca="1">'SYBA B'!D44/'SYBA B'!D$4</f>
        <v>0.2857142857142857</v>
      </c>
      <c r="E44" s="38">
        <f ca="1">'SYBA B'!E44/'SYBA B'!E$4</f>
        <v>0.4</v>
      </c>
      <c r="F44" s="38" t="e">
        <f>'SYBA B'!#REF!/'SYBA B'!#REF!</f>
        <v>#REF!</v>
      </c>
      <c r="G44" s="38" t="e">
        <f>'SYBA B'!#REF!/'SYBA B'!#REF!</f>
        <v>#REF!</v>
      </c>
      <c r="H44" s="38">
        <f ca="1">'SYBA B'!F44/'SYBA B'!F$4</f>
        <v>0.5</v>
      </c>
      <c r="I44" s="38">
        <f ca="1">'SYBA B'!G44/'SYBA B'!G$4</f>
        <v>0.2857142857142857</v>
      </c>
      <c r="J44" s="38">
        <f ca="1">'SYBA B'!H44/'SYBA B'!H$4</f>
        <v>0.6</v>
      </c>
      <c r="K44" s="38">
        <f ca="1">'SYBA B'!I44/'SYBA B'!I$4</f>
        <v>0.5</v>
      </c>
      <c r="L44" s="38" t="str">
        <f>IF(C44="Economics",'SYBA B'!J44/'SYBA B'!J$4,"")</f>
        <v/>
      </c>
      <c r="M44" s="38" t="str">
        <f>IF($C44="Economics",'SYBA B'!K44/'SYBA B'!K$4,"")</f>
        <v/>
      </c>
      <c r="N44" s="38">
        <f ca="1">IF($C44="History",'SYBA B'!L44/'SYBA B'!L$4,"")</f>
        <v>0</v>
      </c>
      <c r="O44" s="38">
        <f>IF($C44="History",'SYBA B'!M44/'SYBA B'!M$4,"")</f>
        <v>0.66666666666666663</v>
      </c>
      <c r="P44" s="38" t="e">
        <f ca="1">IF($C44="History",'SYBA B'!N44/'SYBA B'!N$4,"")</f>
        <v>#DIV/0!</v>
      </c>
      <c r="Q44" s="38">
        <f ca="1">IF($C44="History",'SYBA B'!O44/'SYBA B'!O$4,"")</f>
        <v>0.66666666666666663</v>
      </c>
      <c r="R44" s="15"/>
    </row>
    <row r="45" spans="1:18" ht="18">
      <c r="A45" s="35">
        <v>1189</v>
      </c>
      <c r="B45" s="36" t="s">
        <v>74</v>
      </c>
      <c r="C45" s="37" t="s">
        <v>36</v>
      </c>
      <c r="D45" s="38">
        <f ca="1">'SYBA B'!D45/'SYBA B'!D$4</f>
        <v>0.2857142857142857</v>
      </c>
      <c r="E45" s="38">
        <f ca="1">'SYBA B'!E45/'SYBA B'!E$4</f>
        <v>0.13333333333333333</v>
      </c>
      <c r="F45" s="38" t="e">
        <f>'SYBA B'!#REF!/'SYBA B'!#REF!</f>
        <v>#REF!</v>
      </c>
      <c r="G45" s="38" t="e">
        <f>'SYBA B'!#REF!/'SYBA B'!#REF!</f>
        <v>#REF!</v>
      </c>
      <c r="H45" s="38">
        <f ca="1">'SYBA B'!F45/'SYBA B'!F$4</f>
        <v>0.2857142857142857</v>
      </c>
      <c r="I45" s="38">
        <f ca="1">'SYBA B'!G45/'SYBA B'!G$4</f>
        <v>0.14285714285714285</v>
      </c>
      <c r="J45" s="38">
        <f ca="1">'SYBA B'!H45/'SYBA B'!H$4</f>
        <v>0.4</v>
      </c>
      <c r="K45" s="38">
        <f ca="1">'SYBA B'!I45/'SYBA B'!I$4</f>
        <v>0.36363636363636365</v>
      </c>
      <c r="L45" s="38">
        <f ca="1">IF(C45="Economics",'SYBA B'!J45/'SYBA B'!J$4,"")</f>
        <v>0.18181818181818182</v>
      </c>
      <c r="M45" s="38">
        <f ca="1">IF($C45="Economics",'SYBA B'!K45/'SYBA B'!K$4,"")</f>
        <v>0.3125</v>
      </c>
      <c r="N45" s="38" t="str">
        <f>IF($C45="History",'SYBA B'!L45/'SYBA B'!L$4,"")</f>
        <v/>
      </c>
      <c r="O45" s="38" t="str">
        <f>IF($C45="History",'SYBA B'!M45/'SYBA B'!M$4,"")</f>
        <v/>
      </c>
      <c r="P45" s="38" t="str">
        <f>IF($C45="History",'SYBA B'!N45/'SYBA B'!N$4,"")</f>
        <v/>
      </c>
      <c r="Q45" s="38" t="str">
        <f>IF($C45="History",'SYBA B'!O45/'SYBA B'!O$4,"")</f>
        <v/>
      </c>
      <c r="R45" s="15"/>
    </row>
    <row r="46" spans="1:18" ht="18">
      <c r="A46" s="35">
        <v>1190</v>
      </c>
      <c r="B46" s="36" t="s">
        <v>75</v>
      </c>
      <c r="C46" s="37" t="s">
        <v>34</v>
      </c>
      <c r="D46" s="38">
        <f ca="1">'SYBA B'!D46/'SYBA B'!D$4</f>
        <v>7.1428571428571425E-2</v>
      </c>
      <c r="E46" s="38">
        <f ca="1">'SYBA B'!E46/'SYBA B'!E$4</f>
        <v>0.33333333333333331</v>
      </c>
      <c r="F46" s="38" t="e">
        <f>'SYBA B'!#REF!/'SYBA B'!#REF!</f>
        <v>#REF!</v>
      </c>
      <c r="G46" s="38" t="e">
        <f>'SYBA B'!#REF!/'SYBA B'!#REF!</f>
        <v>#REF!</v>
      </c>
      <c r="H46" s="38">
        <f ca="1">'SYBA B'!F46/'SYBA B'!F$4</f>
        <v>7.1428571428571425E-2</v>
      </c>
      <c r="I46" s="38">
        <f ca="1">'SYBA B'!G46/'SYBA B'!G$4</f>
        <v>0.14285714285714285</v>
      </c>
      <c r="J46" s="38">
        <f ca="1">'SYBA B'!H46/'SYBA B'!H$4</f>
        <v>0.2</v>
      </c>
      <c r="K46" s="38">
        <f ca="1">'SYBA B'!I46/'SYBA B'!I$4</f>
        <v>0.27272727272727271</v>
      </c>
      <c r="L46" s="38" t="str">
        <f>IF(C46="Economics",'SYBA B'!J46/'SYBA B'!J$4,"")</f>
        <v/>
      </c>
      <c r="M46" s="38" t="str">
        <f>IF($C46="Economics",'SYBA B'!K46/'SYBA B'!K$4,"")</f>
        <v/>
      </c>
      <c r="N46" s="38">
        <f ca="1">IF($C46="History",'SYBA B'!L46/'SYBA B'!L$4,"")</f>
        <v>0.5</v>
      </c>
      <c r="O46" s="38">
        <f>IF($C46="History",'SYBA B'!M46/'SYBA B'!M$4,"")</f>
        <v>0.33333333333333331</v>
      </c>
      <c r="P46" s="38" t="e">
        <f ca="1">IF($C46="History",'SYBA B'!N46/'SYBA B'!N$4,"")</f>
        <v>#DIV/0!</v>
      </c>
      <c r="Q46" s="38">
        <f ca="1">IF($C46="History",'SYBA B'!O46/'SYBA B'!O$4,"")</f>
        <v>0.33333333333333331</v>
      </c>
      <c r="R46" s="15"/>
    </row>
    <row r="47" spans="1:18" ht="18">
      <c r="A47" s="35">
        <v>1191</v>
      </c>
      <c r="B47" s="36" t="s">
        <v>76</v>
      </c>
      <c r="C47" s="37" t="s">
        <v>34</v>
      </c>
      <c r="D47" s="38">
        <f ca="1">'SYBA B'!D47/'SYBA B'!D$4</f>
        <v>0.8571428571428571</v>
      </c>
      <c r="E47" s="38">
        <f ca="1">'SYBA B'!E47/'SYBA B'!E$4</f>
        <v>0.8666666666666667</v>
      </c>
      <c r="F47" s="38" t="e">
        <f>'SYBA B'!#REF!/'SYBA B'!#REF!</f>
        <v>#REF!</v>
      </c>
      <c r="G47" s="38" t="e">
        <f>'SYBA B'!#REF!/'SYBA B'!#REF!</f>
        <v>#REF!</v>
      </c>
      <c r="H47" s="38">
        <f ca="1">'SYBA B'!F47/'SYBA B'!F$4</f>
        <v>0.8571428571428571</v>
      </c>
      <c r="I47" s="38">
        <f ca="1">'SYBA B'!G47/'SYBA B'!G$4</f>
        <v>1</v>
      </c>
      <c r="J47" s="38">
        <f ca="1">'SYBA B'!H47/'SYBA B'!H$4</f>
        <v>0.8666666666666667</v>
      </c>
      <c r="K47" s="38">
        <f ca="1">'SYBA B'!I47/'SYBA B'!I$4</f>
        <v>0.81818181818181823</v>
      </c>
      <c r="L47" s="38" t="str">
        <f>IF(C47="Economics",'SYBA B'!J47/'SYBA B'!J$4,"")</f>
        <v/>
      </c>
      <c r="M47" s="38" t="str">
        <f>IF($C47="Economics",'SYBA B'!K47/'SYBA B'!K$4,"")</f>
        <v/>
      </c>
      <c r="N47" s="38">
        <f ca="1">IF($C47="History",'SYBA B'!L47/'SYBA B'!L$4,"")</f>
        <v>1</v>
      </c>
      <c r="O47" s="38">
        <f>IF($C47="History",'SYBA B'!M47/'SYBA B'!M$4,"")</f>
        <v>1</v>
      </c>
      <c r="P47" s="38" t="e">
        <f ca="1">IF($C47="History",'SYBA B'!N47/'SYBA B'!N$4,"")</f>
        <v>#DIV/0!</v>
      </c>
      <c r="Q47" s="38">
        <f ca="1">IF($C47="History",'SYBA B'!O47/'SYBA B'!O$4,"")</f>
        <v>1</v>
      </c>
      <c r="R47" s="15"/>
    </row>
    <row r="48" spans="1:18" ht="18">
      <c r="A48" s="35">
        <v>1192</v>
      </c>
      <c r="B48" s="36" t="s">
        <v>77</v>
      </c>
      <c r="C48" s="37" t="s">
        <v>34</v>
      </c>
      <c r="D48" s="38">
        <f ca="1">'SYBA B'!D48/'SYBA B'!D$4</f>
        <v>7.1428571428571425E-2</v>
      </c>
      <c r="E48" s="38">
        <f ca="1">'SYBA B'!E48/'SYBA B'!E$4</f>
        <v>0.33333333333333331</v>
      </c>
      <c r="F48" s="38" t="e">
        <f>'SYBA B'!#REF!/'SYBA B'!#REF!</f>
        <v>#REF!</v>
      </c>
      <c r="G48" s="38" t="e">
        <f>'SYBA B'!#REF!/'SYBA B'!#REF!</f>
        <v>#REF!</v>
      </c>
      <c r="H48" s="38">
        <f ca="1">'SYBA B'!F48/'SYBA B'!F$4</f>
        <v>0.2857142857142857</v>
      </c>
      <c r="I48" s="38">
        <f ca="1">'SYBA B'!G48/'SYBA B'!G$4</f>
        <v>0.2857142857142857</v>
      </c>
      <c r="J48" s="38">
        <f ca="1">'SYBA B'!H48/'SYBA B'!H$4</f>
        <v>0.66666666666666663</v>
      </c>
      <c r="K48" s="38">
        <f ca="1">'SYBA B'!I48/'SYBA B'!I$4</f>
        <v>0.54545454545454541</v>
      </c>
      <c r="L48" s="38" t="str">
        <f>IF(C48="Economics",'SYBA B'!J48/'SYBA B'!J$4,"")</f>
        <v/>
      </c>
      <c r="M48" s="38" t="str">
        <f>IF($C48="Economics",'SYBA B'!K48/'SYBA B'!K$4,"")</f>
        <v/>
      </c>
      <c r="N48" s="38">
        <f ca="1">IF($C48="History",'SYBA B'!L48/'SYBA B'!L$4,"")</f>
        <v>0.16666666666666666</v>
      </c>
      <c r="O48" s="38">
        <f>IF($C48="History",'SYBA B'!M48/'SYBA B'!M$4,"")</f>
        <v>1</v>
      </c>
      <c r="P48" s="38" t="e">
        <f ca="1">IF($C48="History",'SYBA B'!N48/'SYBA B'!N$4,"")</f>
        <v>#DIV/0!</v>
      </c>
      <c r="Q48" s="38">
        <f ca="1">IF($C48="History",'SYBA B'!O48/'SYBA B'!O$4,"")</f>
        <v>1</v>
      </c>
      <c r="R48" s="15"/>
    </row>
    <row r="49" spans="1:18" ht="18">
      <c r="A49" s="35">
        <v>1193</v>
      </c>
      <c r="B49" s="36" t="s">
        <v>78</v>
      </c>
      <c r="C49" s="37" t="s">
        <v>34</v>
      </c>
      <c r="D49" s="38">
        <f ca="1">'SYBA B'!D49/'SYBA B'!D$4</f>
        <v>0.42857142857142855</v>
      </c>
      <c r="E49" s="38">
        <f ca="1">'SYBA B'!E49/'SYBA B'!E$4</f>
        <v>0.46666666666666667</v>
      </c>
      <c r="F49" s="38" t="e">
        <f>'SYBA B'!#REF!/'SYBA B'!#REF!</f>
        <v>#REF!</v>
      </c>
      <c r="G49" s="38" t="e">
        <f>'SYBA B'!#REF!/'SYBA B'!#REF!</f>
        <v>#REF!</v>
      </c>
      <c r="H49" s="38">
        <f ca="1">'SYBA B'!F49/'SYBA B'!F$4</f>
        <v>0.2857142857142857</v>
      </c>
      <c r="I49" s="38">
        <f ca="1">'SYBA B'!G49/'SYBA B'!G$4</f>
        <v>0.2857142857142857</v>
      </c>
      <c r="J49" s="38">
        <f ca="1">'SYBA B'!H49/'SYBA B'!H$4</f>
        <v>0.6</v>
      </c>
      <c r="K49" s="38">
        <f ca="1">'SYBA B'!I49/'SYBA B'!I$4</f>
        <v>0.22727272727272727</v>
      </c>
      <c r="L49" s="38" t="str">
        <f>IF(C49="Economics",'SYBA B'!J49/'SYBA B'!J$4,"")</f>
        <v/>
      </c>
      <c r="M49" s="38" t="str">
        <f>IF($C49="Economics",'SYBA B'!K49/'SYBA B'!K$4,"")</f>
        <v/>
      </c>
      <c r="N49" s="38">
        <f ca="1">IF($C49="History",'SYBA B'!L49/'SYBA B'!L$4,"")</f>
        <v>0.5</v>
      </c>
      <c r="O49" s="38">
        <f>IF($C49="History",'SYBA B'!M49/'SYBA B'!M$4,"")</f>
        <v>0.33333333333333331</v>
      </c>
      <c r="P49" s="38" t="e">
        <f ca="1">IF($C49="History",'SYBA B'!N49/'SYBA B'!N$4,"")</f>
        <v>#DIV/0!</v>
      </c>
      <c r="Q49" s="38">
        <f ca="1">IF($C49="History",'SYBA B'!O49/'SYBA B'!O$4,"")</f>
        <v>0.33333333333333331</v>
      </c>
      <c r="R49" s="15"/>
    </row>
    <row r="50" spans="1:18" ht="18">
      <c r="A50" s="35">
        <v>1194</v>
      </c>
      <c r="B50" s="36" t="s">
        <v>79</v>
      </c>
      <c r="C50" s="37" t="s">
        <v>34</v>
      </c>
      <c r="D50" s="38">
        <f ca="1">'SYBA B'!D50/'SYBA B'!D$4</f>
        <v>0.5</v>
      </c>
      <c r="E50" s="38">
        <f ca="1">'SYBA B'!E50/'SYBA B'!E$4</f>
        <v>0.6</v>
      </c>
      <c r="F50" s="38" t="e">
        <f>'SYBA B'!#REF!/'SYBA B'!#REF!</f>
        <v>#REF!</v>
      </c>
      <c r="G50" s="38" t="e">
        <f>'SYBA B'!#REF!/'SYBA B'!#REF!</f>
        <v>#REF!</v>
      </c>
      <c r="H50" s="38">
        <f ca="1">'SYBA B'!F50/'SYBA B'!F$4</f>
        <v>0.5714285714285714</v>
      </c>
      <c r="I50" s="38">
        <f ca="1">'SYBA B'!G50/'SYBA B'!G$4</f>
        <v>0.2857142857142857</v>
      </c>
      <c r="J50" s="38">
        <f ca="1">'SYBA B'!H50/'SYBA B'!H$4</f>
        <v>0.73333333333333328</v>
      </c>
      <c r="K50" s="38">
        <f ca="1">'SYBA B'!I50/'SYBA B'!I$4</f>
        <v>0.63636363636363635</v>
      </c>
      <c r="L50" s="38" t="str">
        <f>IF(C50="Economics",'SYBA B'!J50/'SYBA B'!J$4,"")</f>
        <v/>
      </c>
      <c r="M50" s="38" t="str">
        <f>IF($C50="Economics",'SYBA B'!K50/'SYBA B'!K$4,"")</f>
        <v/>
      </c>
      <c r="N50" s="38">
        <f ca="1">IF($C50="History",'SYBA B'!L50/'SYBA B'!L$4,"")</f>
        <v>0.5</v>
      </c>
      <c r="O50" s="38">
        <f>IF($C50="History",'SYBA B'!M50/'SYBA B'!M$4,"")</f>
        <v>0</v>
      </c>
      <c r="P50" s="38" t="e">
        <f ca="1">IF($C50="History",'SYBA B'!N50/'SYBA B'!N$4,"")</f>
        <v>#DIV/0!</v>
      </c>
      <c r="Q50" s="38">
        <f ca="1">IF($C50="History",'SYBA B'!O50/'SYBA B'!O$4,"")</f>
        <v>0</v>
      </c>
      <c r="R50" s="15"/>
    </row>
    <row r="51" spans="1:18" ht="18">
      <c r="A51" s="35">
        <v>1195</v>
      </c>
      <c r="B51" s="36" t="s">
        <v>80</v>
      </c>
      <c r="C51" s="37" t="s">
        <v>34</v>
      </c>
      <c r="D51" s="38">
        <f ca="1">'SYBA B'!D51/'SYBA B'!D$4</f>
        <v>0.21428571428571427</v>
      </c>
      <c r="E51" s="38">
        <f ca="1">'SYBA B'!E51/'SYBA B'!E$4</f>
        <v>0.4</v>
      </c>
      <c r="F51" s="38" t="e">
        <f>'SYBA B'!#REF!/'SYBA B'!#REF!</f>
        <v>#REF!</v>
      </c>
      <c r="G51" s="38" t="e">
        <f>'SYBA B'!#REF!/'SYBA B'!#REF!</f>
        <v>#REF!</v>
      </c>
      <c r="H51" s="38">
        <f ca="1">'SYBA B'!F51/'SYBA B'!F$4</f>
        <v>0.42857142857142855</v>
      </c>
      <c r="I51" s="38">
        <f ca="1">'SYBA B'!G51/'SYBA B'!G$4</f>
        <v>0.2857142857142857</v>
      </c>
      <c r="J51" s="38">
        <f ca="1">'SYBA B'!H51/'SYBA B'!H$4</f>
        <v>0.6</v>
      </c>
      <c r="K51" s="38">
        <f ca="1">'SYBA B'!I51/'SYBA B'!I$4</f>
        <v>0.45454545454545453</v>
      </c>
      <c r="L51" s="38" t="str">
        <f>IF(C51="Economics",'SYBA B'!J51/'SYBA B'!J$4,"")</f>
        <v/>
      </c>
      <c r="M51" s="38" t="str">
        <f>IF($C51="Economics",'SYBA B'!K51/'SYBA B'!K$4,"")</f>
        <v/>
      </c>
      <c r="N51" s="38">
        <f ca="1">IF($C51="History",'SYBA B'!L51/'SYBA B'!L$4,"")</f>
        <v>0</v>
      </c>
      <c r="O51" s="38">
        <f>IF($C51="History",'SYBA B'!M51/'SYBA B'!M$4,"")</f>
        <v>0.33333333333333331</v>
      </c>
      <c r="P51" s="38" t="e">
        <f ca="1">IF($C51="History",'SYBA B'!N51/'SYBA B'!N$4,"")</f>
        <v>#DIV/0!</v>
      </c>
      <c r="Q51" s="38">
        <f ca="1">IF($C51="History",'SYBA B'!O51/'SYBA B'!O$4,"")</f>
        <v>0.33333333333333331</v>
      </c>
      <c r="R51" s="15"/>
    </row>
    <row r="52" spans="1:18" ht="18">
      <c r="A52" s="35">
        <v>1196</v>
      </c>
      <c r="B52" s="36" t="s">
        <v>81</v>
      </c>
      <c r="C52" s="37" t="s">
        <v>34</v>
      </c>
      <c r="D52" s="38">
        <f ca="1">'SYBA B'!D52/'SYBA B'!D$4</f>
        <v>0.35714285714285715</v>
      </c>
      <c r="E52" s="38">
        <f ca="1">'SYBA B'!E52/'SYBA B'!E$4</f>
        <v>0.4</v>
      </c>
      <c r="F52" s="38" t="e">
        <f>'SYBA B'!#REF!/'SYBA B'!#REF!</f>
        <v>#REF!</v>
      </c>
      <c r="G52" s="38" t="e">
        <f>'SYBA B'!#REF!/'SYBA B'!#REF!</f>
        <v>#REF!</v>
      </c>
      <c r="H52" s="38">
        <f ca="1">'SYBA B'!F52/'SYBA B'!F$4</f>
        <v>0.2857142857142857</v>
      </c>
      <c r="I52" s="38">
        <f ca="1">'SYBA B'!G52/'SYBA B'!G$4</f>
        <v>0.2857142857142857</v>
      </c>
      <c r="J52" s="38">
        <f ca="1">'SYBA B'!H52/'SYBA B'!H$4</f>
        <v>0.53333333333333333</v>
      </c>
      <c r="K52" s="38">
        <f ca="1">'SYBA B'!I52/'SYBA B'!I$4</f>
        <v>0.22727272727272727</v>
      </c>
      <c r="L52" s="38" t="str">
        <f>IF(C52="Economics",'SYBA B'!J52/'SYBA B'!J$4,"")</f>
        <v/>
      </c>
      <c r="M52" s="38" t="str">
        <f>IF($C52="Economics",'SYBA B'!K52/'SYBA B'!K$4,"")</f>
        <v/>
      </c>
      <c r="N52" s="38">
        <f ca="1">IF($C52="History",'SYBA B'!L52/'SYBA B'!L$4,"")</f>
        <v>0.5</v>
      </c>
      <c r="O52" s="38">
        <f>IF($C52="History",'SYBA B'!M52/'SYBA B'!M$4,"")</f>
        <v>0.33333333333333331</v>
      </c>
      <c r="P52" s="38" t="e">
        <f ca="1">IF($C52="History",'SYBA B'!N52/'SYBA B'!N$4,"")</f>
        <v>#DIV/0!</v>
      </c>
      <c r="Q52" s="38">
        <f ca="1">IF($C52="History",'SYBA B'!O52/'SYBA B'!O$4,"")</f>
        <v>0.33333333333333331</v>
      </c>
      <c r="R52" s="15"/>
    </row>
    <row r="53" spans="1:18" ht="18">
      <c r="A53" s="35">
        <v>1197</v>
      </c>
      <c r="B53" s="36" t="s">
        <v>82</v>
      </c>
      <c r="C53" s="37" t="s">
        <v>34</v>
      </c>
      <c r="D53" s="38">
        <f ca="1">'SYBA B'!D53/'SYBA B'!D$4</f>
        <v>0.2857142857142857</v>
      </c>
      <c r="E53" s="38">
        <f ca="1">'SYBA B'!E53/'SYBA B'!E$4</f>
        <v>0.33333333333333331</v>
      </c>
      <c r="F53" s="38" t="e">
        <f>'SYBA B'!#REF!/'SYBA B'!#REF!</f>
        <v>#REF!</v>
      </c>
      <c r="G53" s="38" t="e">
        <f>'SYBA B'!#REF!/'SYBA B'!#REF!</f>
        <v>#REF!</v>
      </c>
      <c r="H53" s="38">
        <f ca="1">'SYBA B'!F53/'SYBA B'!F$4</f>
        <v>0.35714285714285715</v>
      </c>
      <c r="I53" s="38">
        <f ca="1">'SYBA B'!G53/'SYBA B'!G$4</f>
        <v>0</v>
      </c>
      <c r="J53" s="38">
        <f ca="1">'SYBA B'!H53/'SYBA B'!H$4</f>
        <v>0.13333333333333333</v>
      </c>
      <c r="K53" s="38">
        <f ca="1">'SYBA B'!I53/'SYBA B'!I$4</f>
        <v>0.27272727272727271</v>
      </c>
      <c r="L53" s="38" t="str">
        <f>IF(C53="Economics",'SYBA B'!J53/'SYBA B'!J$4,"")</f>
        <v/>
      </c>
      <c r="M53" s="38" t="str">
        <f>IF($C53="Economics",'SYBA B'!K53/'SYBA B'!K$4,"")</f>
        <v/>
      </c>
      <c r="N53" s="38">
        <f ca="1">IF($C53="History",'SYBA B'!L53/'SYBA B'!L$4,"")</f>
        <v>0.33333333333333331</v>
      </c>
      <c r="O53" s="38">
        <f>IF($C53="History",'SYBA B'!M53/'SYBA B'!M$4,"")</f>
        <v>0</v>
      </c>
      <c r="P53" s="38" t="e">
        <f ca="1">IF($C53="History",'SYBA B'!N53/'SYBA B'!N$4,"")</f>
        <v>#DIV/0!</v>
      </c>
      <c r="Q53" s="38">
        <f ca="1">IF($C53="History",'SYBA B'!O53/'SYBA B'!O$4,"")</f>
        <v>0</v>
      </c>
      <c r="R53" s="15"/>
    </row>
    <row r="54" spans="1:18" ht="18">
      <c r="A54" s="35">
        <v>1198</v>
      </c>
      <c r="B54" s="36" t="s">
        <v>83</v>
      </c>
      <c r="C54" s="37" t="s">
        <v>34</v>
      </c>
      <c r="D54" s="38">
        <f ca="1">'SYBA B'!D54/'SYBA B'!D$4</f>
        <v>1</v>
      </c>
      <c r="E54" s="38">
        <f ca="1">'SYBA B'!E54/'SYBA B'!E$4</f>
        <v>0.8666666666666667</v>
      </c>
      <c r="F54" s="38" t="e">
        <f>'SYBA B'!#REF!/'SYBA B'!#REF!</f>
        <v>#REF!</v>
      </c>
      <c r="G54" s="38" t="e">
        <f>'SYBA B'!#REF!/'SYBA B'!#REF!</f>
        <v>#REF!</v>
      </c>
      <c r="H54" s="38">
        <f ca="1">'SYBA B'!F54/'SYBA B'!F$4</f>
        <v>0.9285714285714286</v>
      </c>
      <c r="I54" s="38">
        <f ca="1">'SYBA B'!G54/'SYBA B'!G$4</f>
        <v>0.8571428571428571</v>
      </c>
      <c r="J54" s="38">
        <f ca="1">'SYBA B'!H54/'SYBA B'!H$4</f>
        <v>1</v>
      </c>
      <c r="K54" s="38">
        <f ca="1">'SYBA B'!I54/'SYBA B'!I$4</f>
        <v>1</v>
      </c>
      <c r="L54" s="38" t="str">
        <f>IF(C54="Economics",'SYBA B'!J54/'SYBA B'!J$4,"")</f>
        <v/>
      </c>
      <c r="M54" s="38" t="str">
        <f>IF($C54="Economics",'SYBA B'!K54/'SYBA B'!K$4,"")</f>
        <v/>
      </c>
      <c r="N54" s="38">
        <f ca="1">IF($C54="History",'SYBA B'!L54/'SYBA B'!L$4,"")</f>
        <v>0.66666666666666663</v>
      </c>
      <c r="O54" s="38">
        <f>IF($C54="History",'SYBA B'!M54/'SYBA B'!M$4,"")</f>
        <v>1</v>
      </c>
      <c r="P54" s="38" t="e">
        <f ca="1">IF($C54="History",'SYBA B'!N54/'SYBA B'!N$4,"")</f>
        <v>#DIV/0!</v>
      </c>
      <c r="Q54" s="38">
        <f ca="1">IF($C54="History",'SYBA B'!O54/'SYBA B'!O$4,"")</f>
        <v>1</v>
      </c>
      <c r="R54" s="15"/>
    </row>
    <row r="55" spans="1:18" ht="18">
      <c r="A55" s="35">
        <v>1199</v>
      </c>
      <c r="B55" s="36" t="s">
        <v>84</v>
      </c>
      <c r="C55" s="37" t="s">
        <v>34</v>
      </c>
      <c r="D55" s="38">
        <f ca="1">'SYBA B'!D55/'SYBA B'!D$4</f>
        <v>7.1428571428571425E-2</v>
      </c>
      <c r="E55" s="38">
        <f ca="1">'SYBA B'!E55/'SYBA B'!E$4</f>
        <v>0.33333333333333331</v>
      </c>
      <c r="F55" s="38" t="e">
        <f>'SYBA B'!#REF!/'SYBA B'!#REF!</f>
        <v>#REF!</v>
      </c>
      <c r="G55" s="38" t="e">
        <f>'SYBA B'!#REF!/'SYBA B'!#REF!</f>
        <v>#REF!</v>
      </c>
      <c r="H55" s="38">
        <f ca="1">'SYBA B'!F55/'SYBA B'!F$4</f>
        <v>0.2857142857142857</v>
      </c>
      <c r="I55" s="38">
        <f ca="1">'SYBA B'!G55/'SYBA B'!G$4</f>
        <v>0</v>
      </c>
      <c r="J55" s="38">
        <f ca="1">'SYBA B'!H55/'SYBA B'!H$4</f>
        <v>0.4</v>
      </c>
      <c r="K55" s="38">
        <f ca="1">'SYBA B'!I55/'SYBA B'!I$4</f>
        <v>0.18181818181818182</v>
      </c>
      <c r="L55" s="38" t="str">
        <f>IF(C55="Economics",'SYBA B'!J55/'SYBA B'!J$4,"")</f>
        <v/>
      </c>
      <c r="M55" s="38" t="str">
        <f>IF($C55="Economics",'SYBA B'!K55/'SYBA B'!K$4,"")</f>
        <v/>
      </c>
      <c r="N55" s="38">
        <f ca="1">IF($C55="History",'SYBA B'!L55/'SYBA B'!L$4,"")</f>
        <v>0</v>
      </c>
      <c r="O55" s="38">
        <f>IF($C55="History",'SYBA B'!M55/'SYBA B'!M$4,"")</f>
        <v>0</v>
      </c>
      <c r="P55" s="38" t="e">
        <f ca="1">IF($C55="History",'SYBA B'!N55/'SYBA B'!N$4,"")</f>
        <v>#DIV/0!</v>
      </c>
      <c r="Q55" s="38">
        <f ca="1">IF($C55="History",'SYBA B'!O55/'SYBA B'!O$4,"")</f>
        <v>0</v>
      </c>
      <c r="R55" s="15"/>
    </row>
    <row r="56" spans="1:18" ht="18">
      <c r="A56" s="35">
        <v>1200</v>
      </c>
      <c r="B56" s="36" t="s">
        <v>85</v>
      </c>
      <c r="C56" s="37" t="s">
        <v>36</v>
      </c>
      <c r="D56" s="38">
        <f ca="1">'SYBA B'!D56/'SYBA B'!D$4</f>
        <v>0.42857142857142855</v>
      </c>
      <c r="E56" s="38">
        <f ca="1">'SYBA B'!E56/'SYBA B'!E$4</f>
        <v>0.33333333333333331</v>
      </c>
      <c r="F56" s="38" t="e">
        <f>'SYBA B'!#REF!/'SYBA B'!#REF!</f>
        <v>#REF!</v>
      </c>
      <c r="G56" s="38" t="e">
        <f>'SYBA B'!#REF!/'SYBA B'!#REF!</f>
        <v>#REF!</v>
      </c>
      <c r="H56" s="38">
        <f ca="1">'SYBA B'!F56/'SYBA B'!F$4</f>
        <v>0.5</v>
      </c>
      <c r="I56" s="38">
        <f ca="1">'SYBA B'!G56/'SYBA B'!G$4</f>
        <v>0.2857142857142857</v>
      </c>
      <c r="J56" s="38">
        <f ca="1">'SYBA B'!H56/'SYBA B'!H$4</f>
        <v>0.73333333333333328</v>
      </c>
      <c r="K56" s="38">
        <f ca="1">'SYBA B'!I56/'SYBA B'!I$4</f>
        <v>0.40909090909090912</v>
      </c>
      <c r="L56" s="38">
        <f ca="1">IF(C56="Economics",'SYBA B'!J56/'SYBA B'!J$4,"")</f>
        <v>0.36363636363636365</v>
      </c>
      <c r="M56" s="38">
        <f ca="1">IF($C56="Economics",'SYBA B'!K56/'SYBA B'!K$4,"")</f>
        <v>0.375</v>
      </c>
      <c r="N56" s="38" t="str">
        <f>IF($C56="History",'SYBA B'!L56/'SYBA B'!L$4,"")</f>
        <v/>
      </c>
      <c r="O56" s="38" t="str">
        <f>IF($C56="History",'SYBA B'!M56/'SYBA B'!M$4,"")</f>
        <v/>
      </c>
      <c r="P56" s="38" t="str">
        <f>IF($C56="History",'SYBA B'!N56/'SYBA B'!N$4,"")</f>
        <v/>
      </c>
      <c r="Q56" s="38" t="str">
        <f>IF($C56="History",'SYBA B'!O56/'SYBA B'!O$4,"")</f>
        <v/>
      </c>
      <c r="R56" s="15"/>
    </row>
    <row r="57" spans="1:18" ht="18">
      <c r="A57" s="35">
        <v>1201</v>
      </c>
      <c r="B57" s="36" t="s">
        <v>86</v>
      </c>
      <c r="C57" s="37" t="s">
        <v>34</v>
      </c>
      <c r="D57" s="38">
        <f ca="1">'SYBA B'!D57/'SYBA B'!D$4</f>
        <v>0.6428571428571429</v>
      </c>
      <c r="E57" s="38">
        <f ca="1">'SYBA B'!E57/'SYBA B'!E$4</f>
        <v>0.53333333333333333</v>
      </c>
      <c r="F57" s="38" t="e">
        <f>'SYBA B'!#REF!/'SYBA B'!#REF!</f>
        <v>#REF!</v>
      </c>
      <c r="G57" s="38" t="e">
        <f>'SYBA B'!#REF!/'SYBA B'!#REF!</f>
        <v>#REF!</v>
      </c>
      <c r="H57" s="38">
        <f ca="1">'SYBA B'!F57/'SYBA B'!F$4</f>
        <v>0.42857142857142855</v>
      </c>
      <c r="I57" s="38">
        <f ca="1">'SYBA B'!G57/'SYBA B'!G$4</f>
        <v>0.5714285714285714</v>
      </c>
      <c r="J57" s="38">
        <f ca="1">'SYBA B'!H57/'SYBA B'!H$4</f>
        <v>0.66666666666666663</v>
      </c>
      <c r="K57" s="38">
        <f ca="1">'SYBA B'!I57/'SYBA B'!I$4</f>
        <v>0.54545454545454541</v>
      </c>
      <c r="L57" s="38" t="str">
        <f>IF(C57="Economics",'SYBA B'!J57/'SYBA B'!J$4,"")</f>
        <v/>
      </c>
      <c r="M57" s="38" t="str">
        <f>IF($C57="Economics",'SYBA B'!K57/'SYBA B'!K$4,"")</f>
        <v/>
      </c>
      <c r="N57" s="38">
        <f ca="1">IF($C57="History",'SYBA B'!L57/'SYBA B'!L$4,"")</f>
        <v>0.33333333333333331</v>
      </c>
      <c r="O57" s="38">
        <f>IF($C57="History",'SYBA B'!M57/'SYBA B'!M$4,"")</f>
        <v>0.66666666666666663</v>
      </c>
      <c r="P57" s="38" t="e">
        <f ca="1">IF($C57="History",'SYBA B'!N57/'SYBA B'!N$4,"")</f>
        <v>#DIV/0!</v>
      </c>
      <c r="Q57" s="38">
        <f ca="1">IF($C57="History",'SYBA B'!O57/'SYBA B'!O$4,"")</f>
        <v>0.66666666666666663</v>
      </c>
      <c r="R57" s="15"/>
    </row>
    <row r="58" spans="1:18" ht="18">
      <c r="A58" s="35">
        <v>1202</v>
      </c>
      <c r="B58" s="36" t="s">
        <v>87</v>
      </c>
      <c r="C58" s="37" t="s">
        <v>34</v>
      </c>
      <c r="D58" s="38">
        <f ca="1">'SYBA B'!D58/'SYBA B'!D$4</f>
        <v>7.1428571428571425E-2</v>
      </c>
      <c r="E58" s="38">
        <f ca="1">'SYBA B'!E58/'SYBA B'!E$4</f>
        <v>0.13333333333333333</v>
      </c>
      <c r="F58" s="38" t="e">
        <f>'SYBA B'!#REF!/'SYBA B'!#REF!</f>
        <v>#REF!</v>
      </c>
      <c r="G58" s="38" t="e">
        <f>'SYBA B'!#REF!/'SYBA B'!#REF!</f>
        <v>#REF!</v>
      </c>
      <c r="H58" s="38">
        <f ca="1">'SYBA B'!F58/'SYBA B'!F$4</f>
        <v>0.14285714285714285</v>
      </c>
      <c r="I58" s="38">
        <f ca="1">'SYBA B'!G58/'SYBA B'!G$4</f>
        <v>0.2857142857142857</v>
      </c>
      <c r="J58" s="38">
        <f ca="1">'SYBA B'!H58/'SYBA B'!H$4</f>
        <v>0.2</v>
      </c>
      <c r="K58" s="38">
        <f ca="1">'SYBA B'!I58/'SYBA B'!I$4</f>
        <v>0.27272727272727271</v>
      </c>
      <c r="L58" s="38" t="str">
        <f>IF(C58="Economics",'SYBA B'!J58/'SYBA B'!J$4,"")</f>
        <v/>
      </c>
      <c r="M58" s="38" t="str">
        <f>IF($C58="Economics",'SYBA B'!K58/'SYBA B'!K$4,"")</f>
        <v/>
      </c>
      <c r="N58" s="38">
        <f ca="1">IF($C58="History",'SYBA B'!L58/'SYBA B'!L$4,"")</f>
        <v>0.16666666666666666</v>
      </c>
      <c r="O58" s="38">
        <f>IF($C58="History",'SYBA B'!M58/'SYBA B'!M$4,"")</f>
        <v>0.33333333333333331</v>
      </c>
      <c r="P58" s="38" t="e">
        <f ca="1">IF($C58="History",'SYBA B'!N58/'SYBA B'!N$4,"")</f>
        <v>#DIV/0!</v>
      </c>
      <c r="Q58" s="38">
        <f ca="1">IF($C58="History",'SYBA B'!O58/'SYBA B'!O$4,"")</f>
        <v>0.33333333333333331</v>
      </c>
      <c r="R58" s="15"/>
    </row>
    <row r="59" spans="1:18" ht="18">
      <c r="A59" s="35">
        <v>1203</v>
      </c>
      <c r="B59" s="36" t="s">
        <v>88</v>
      </c>
      <c r="C59" s="37" t="s">
        <v>34</v>
      </c>
      <c r="D59" s="38">
        <f ca="1">'SYBA B'!D59/'SYBA B'!D$4</f>
        <v>0.6428571428571429</v>
      </c>
      <c r="E59" s="38">
        <f ca="1">'SYBA B'!E59/'SYBA B'!E$4</f>
        <v>0.53333333333333333</v>
      </c>
      <c r="F59" s="38" t="e">
        <f>'SYBA B'!#REF!/'SYBA B'!#REF!</f>
        <v>#REF!</v>
      </c>
      <c r="G59" s="38" t="e">
        <f>'SYBA B'!#REF!/'SYBA B'!#REF!</f>
        <v>#REF!</v>
      </c>
      <c r="H59" s="38">
        <f ca="1">'SYBA B'!F59/'SYBA B'!F$4</f>
        <v>0.5714285714285714</v>
      </c>
      <c r="I59" s="38">
        <f ca="1">'SYBA B'!G59/'SYBA B'!G$4</f>
        <v>0.42857142857142855</v>
      </c>
      <c r="J59" s="38">
        <f ca="1">'SYBA B'!H59/'SYBA B'!H$4</f>
        <v>0.53333333333333333</v>
      </c>
      <c r="K59" s="38">
        <f ca="1">'SYBA B'!I59/'SYBA B'!I$4</f>
        <v>0.54545454545454541</v>
      </c>
      <c r="L59" s="38" t="str">
        <f>IF(C59="Economics",'SYBA B'!J59/'SYBA B'!J$4,"")</f>
        <v/>
      </c>
      <c r="M59" s="38" t="str">
        <f>IF($C59="Economics",'SYBA B'!K59/'SYBA B'!K$4,"")</f>
        <v/>
      </c>
      <c r="N59" s="38">
        <f ca="1">IF($C59="History",'SYBA B'!L59/'SYBA B'!L$4,"")</f>
        <v>0.66666666666666663</v>
      </c>
      <c r="O59" s="38">
        <f>IF($C59="History",'SYBA B'!M59/'SYBA B'!M$4,"")</f>
        <v>1</v>
      </c>
      <c r="P59" s="38" t="e">
        <f ca="1">IF($C59="History",'SYBA B'!N59/'SYBA B'!N$4,"")</f>
        <v>#DIV/0!</v>
      </c>
      <c r="Q59" s="38">
        <f ca="1">IF($C59="History",'SYBA B'!O59/'SYBA B'!O$4,"")</f>
        <v>1</v>
      </c>
      <c r="R59" s="15"/>
    </row>
    <row r="60" spans="1:18" ht="18">
      <c r="A60" s="35">
        <v>1204</v>
      </c>
      <c r="B60" s="36" t="s">
        <v>89</v>
      </c>
      <c r="C60" s="37" t="s">
        <v>36</v>
      </c>
      <c r="D60" s="38">
        <f ca="1">'SYBA B'!D60/'SYBA B'!D$4</f>
        <v>0.14285714285714285</v>
      </c>
      <c r="E60" s="38">
        <f ca="1">'SYBA B'!E60/'SYBA B'!E$4</f>
        <v>0.26666666666666666</v>
      </c>
      <c r="F60" s="38" t="e">
        <f>'SYBA B'!#REF!/'SYBA B'!#REF!</f>
        <v>#REF!</v>
      </c>
      <c r="G60" s="38" t="e">
        <f>'SYBA B'!#REF!/'SYBA B'!#REF!</f>
        <v>#REF!</v>
      </c>
      <c r="H60" s="38">
        <f ca="1">'SYBA B'!F60/'SYBA B'!F$4</f>
        <v>0.2857142857142857</v>
      </c>
      <c r="I60" s="38">
        <f ca="1">'SYBA B'!G60/'SYBA B'!G$4</f>
        <v>0.14285714285714285</v>
      </c>
      <c r="J60" s="38">
        <f ca="1">'SYBA B'!H60/'SYBA B'!H$4</f>
        <v>0.46666666666666667</v>
      </c>
      <c r="K60" s="38">
        <f ca="1">'SYBA B'!I60/'SYBA B'!I$4</f>
        <v>0.13636363636363635</v>
      </c>
      <c r="L60" s="38">
        <f ca="1">IF(C60="Economics",'SYBA B'!J60/'SYBA B'!J$4,"")</f>
        <v>0</v>
      </c>
      <c r="M60" s="38">
        <f ca="1">IF($C60="Economics",'SYBA B'!K60/'SYBA B'!K$4,"")</f>
        <v>6.25E-2</v>
      </c>
      <c r="N60" s="38" t="str">
        <f>IF($C60="History",'SYBA B'!L60/'SYBA B'!L$4,"")</f>
        <v/>
      </c>
      <c r="O60" s="38" t="str">
        <f>IF($C60="History",'SYBA B'!M60/'SYBA B'!M$4,"")</f>
        <v/>
      </c>
      <c r="P60" s="38" t="str">
        <f>IF($C60="History",'SYBA B'!N60/'SYBA B'!N$4,"")</f>
        <v/>
      </c>
      <c r="Q60" s="38" t="str">
        <f>IF($C60="History",'SYBA B'!O60/'SYBA B'!O$4,"")</f>
        <v/>
      </c>
      <c r="R60" s="15"/>
    </row>
    <row r="61" spans="1:18" ht="18">
      <c r="A61" s="35">
        <v>1205</v>
      </c>
      <c r="B61" s="36" t="s">
        <v>90</v>
      </c>
      <c r="C61" s="37" t="s">
        <v>34</v>
      </c>
      <c r="D61" s="38">
        <f ca="1">'SYBA B'!D61/'SYBA B'!D$4</f>
        <v>0.7142857142857143</v>
      </c>
      <c r="E61" s="38">
        <f ca="1">'SYBA B'!E61/'SYBA B'!E$4</f>
        <v>0.73333333333333328</v>
      </c>
      <c r="F61" s="38" t="e">
        <f>'SYBA B'!#REF!/'SYBA B'!#REF!</f>
        <v>#REF!</v>
      </c>
      <c r="G61" s="38" t="e">
        <f>'SYBA B'!#REF!/'SYBA B'!#REF!</f>
        <v>#REF!</v>
      </c>
      <c r="H61" s="38">
        <f ca="1">'SYBA B'!F61/'SYBA B'!F$4</f>
        <v>0.7857142857142857</v>
      </c>
      <c r="I61" s="38">
        <f ca="1">'SYBA B'!G61/'SYBA B'!G$4</f>
        <v>1</v>
      </c>
      <c r="J61" s="38">
        <f ca="1">'SYBA B'!H61/'SYBA B'!H$4</f>
        <v>0.8666666666666667</v>
      </c>
      <c r="K61" s="38">
        <f ca="1">'SYBA B'!I61/'SYBA B'!I$4</f>
        <v>0.90909090909090906</v>
      </c>
      <c r="L61" s="38" t="str">
        <f>IF(C61="Economics",'SYBA B'!J61/'SYBA B'!J$4,"")</f>
        <v/>
      </c>
      <c r="M61" s="38" t="str">
        <f>IF($C61="Economics",'SYBA B'!K61/'SYBA B'!K$4,"")</f>
        <v/>
      </c>
      <c r="N61" s="38">
        <f ca="1">IF($C61="History",'SYBA B'!L61/'SYBA B'!L$4,"")</f>
        <v>1</v>
      </c>
      <c r="O61" s="38">
        <f>IF($C61="History",'SYBA B'!M61/'SYBA B'!M$4,"")</f>
        <v>1</v>
      </c>
      <c r="P61" s="38" t="e">
        <f ca="1">IF($C61="History",'SYBA B'!N61/'SYBA B'!N$4,"")</f>
        <v>#DIV/0!</v>
      </c>
      <c r="Q61" s="38">
        <f ca="1">IF($C61="History",'SYBA B'!O61/'SYBA B'!O$4,"")</f>
        <v>1</v>
      </c>
      <c r="R61" s="15"/>
    </row>
    <row r="62" spans="1:18" ht="18">
      <c r="A62" s="35">
        <v>1206</v>
      </c>
      <c r="B62" s="36" t="s">
        <v>91</v>
      </c>
      <c r="C62" s="37" t="s">
        <v>34</v>
      </c>
      <c r="D62" s="38">
        <f ca="1">'SYBA B'!D62/'SYBA B'!D$4</f>
        <v>0.9285714285714286</v>
      </c>
      <c r="E62" s="38">
        <f ca="1">'SYBA B'!E62/'SYBA B'!E$4</f>
        <v>0.93333333333333335</v>
      </c>
      <c r="F62" s="38" t="e">
        <f>'SYBA B'!#REF!/'SYBA B'!#REF!</f>
        <v>#REF!</v>
      </c>
      <c r="G62" s="38" t="e">
        <f>'SYBA B'!#REF!/'SYBA B'!#REF!</f>
        <v>#REF!</v>
      </c>
      <c r="H62" s="38">
        <f ca="1">'SYBA B'!F62/'SYBA B'!F$4</f>
        <v>0.9285714285714286</v>
      </c>
      <c r="I62" s="38">
        <f ca="1">'SYBA B'!G62/'SYBA B'!G$4</f>
        <v>0.7142857142857143</v>
      </c>
      <c r="J62" s="38">
        <f ca="1">'SYBA B'!H62/'SYBA B'!H$4</f>
        <v>1</v>
      </c>
      <c r="K62" s="38">
        <f ca="1">'SYBA B'!I62/'SYBA B'!I$4</f>
        <v>0.95454545454545459</v>
      </c>
      <c r="L62" s="38" t="str">
        <f>IF(C62="Economics",'SYBA B'!J62/'SYBA B'!J$4,"")</f>
        <v/>
      </c>
      <c r="M62" s="38" t="str">
        <f>IF($C62="Economics",'SYBA B'!K62/'SYBA B'!K$4,"")</f>
        <v/>
      </c>
      <c r="N62" s="38">
        <f ca="1">IF($C62="History",'SYBA B'!L62/'SYBA B'!L$4,"")</f>
        <v>0.83333333333333337</v>
      </c>
      <c r="O62" s="38">
        <f>IF($C62="History",'SYBA B'!M62/'SYBA B'!M$4,"")</f>
        <v>1</v>
      </c>
      <c r="P62" s="38" t="e">
        <f ca="1">IF($C62="History",'SYBA B'!N62/'SYBA B'!N$4,"")</f>
        <v>#DIV/0!</v>
      </c>
      <c r="Q62" s="38">
        <f ca="1">IF($C62="History",'SYBA B'!O62/'SYBA B'!O$4,"")</f>
        <v>1</v>
      </c>
      <c r="R62" s="15"/>
    </row>
    <row r="63" spans="1:18" ht="18">
      <c r="A63" s="35">
        <v>1207</v>
      </c>
      <c r="B63" s="36" t="s">
        <v>92</v>
      </c>
      <c r="C63" s="37" t="s">
        <v>34</v>
      </c>
      <c r="D63" s="38">
        <f ca="1">'SYBA B'!D63/'SYBA B'!D$4</f>
        <v>0.7142857142857143</v>
      </c>
      <c r="E63" s="38">
        <f ca="1">'SYBA B'!E63/'SYBA B'!E$4</f>
        <v>0.8</v>
      </c>
      <c r="F63" s="38" t="e">
        <f>'SYBA B'!#REF!/'SYBA B'!#REF!</f>
        <v>#REF!</v>
      </c>
      <c r="G63" s="38" t="e">
        <f>'SYBA B'!#REF!/'SYBA B'!#REF!</f>
        <v>#REF!</v>
      </c>
      <c r="H63" s="38">
        <f ca="1">'SYBA B'!F63/'SYBA B'!F$4</f>
        <v>0.8571428571428571</v>
      </c>
      <c r="I63" s="38">
        <f ca="1">'SYBA B'!G63/'SYBA B'!G$4</f>
        <v>0.42857142857142855</v>
      </c>
      <c r="J63" s="38">
        <f ca="1">'SYBA B'!H63/'SYBA B'!H$4</f>
        <v>0.93333333333333335</v>
      </c>
      <c r="K63" s="38">
        <f ca="1">'SYBA B'!I63/'SYBA B'!I$4</f>
        <v>0.95454545454545459</v>
      </c>
      <c r="L63" s="38" t="str">
        <f>IF(C63="Economics",'SYBA B'!J63/'SYBA B'!J$4,"")</f>
        <v/>
      </c>
      <c r="M63" s="38" t="str">
        <f>IF($C63="Economics",'SYBA B'!K63/'SYBA B'!K$4,"")</f>
        <v/>
      </c>
      <c r="N63" s="38">
        <f ca="1">IF($C63="History",'SYBA B'!L63/'SYBA B'!L$4,"")</f>
        <v>1</v>
      </c>
      <c r="O63" s="38">
        <f>IF($C63="History",'SYBA B'!M63/'SYBA B'!M$4,"")</f>
        <v>1</v>
      </c>
      <c r="P63" s="38" t="e">
        <f ca="1">IF($C63="History",'SYBA B'!N63/'SYBA B'!N$4,"")</f>
        <v>#DIV/0!</v>
      </c>
      <c r="Q63" s="38">
        <f ca="1">IF($C63="History",'SYBA B'!O63/'SYBA B'!O$4,"")</f>
        <v>1</v>
      </c>
      <c r="R63" s="15"/>
    </row>
    <row r="64" spans="1:18" ht="18">
      <c r="A64" s="35">
        <v>1208</v>
      </c>
      <c r="B64" s="36" t="s">
        <v>93</v>
      </c>
      <c r="C64" s="37" t="s">
        <v>34</v>
      </c>
      <c r="D64" s="38">
        <f ca="1">'SYBA B'!D64/'SYBA B'!D$4</f>
        <v>0.21428571428571427</v>
      </c>
      <c r="E64" s="38">
        <f ca="1">'SYBA B'!E64/'SYBA B'!E$4</f>
        <v>0.2</v>
      </c>
      <c r="F64" s="38" t="e">
        <f>'SYBA B'!#REF!/'SYBA B'!#REF!</f>
        <v>#REF!</v>
      </c>
      <c r="G64" s="38" t="e">
        <f>'SYBA B'!#REF!/'SYBA B'!#REF!</f>
        <v>#REF!</v>
      </c>
      <c r="H64" s="38">
        <f ca="1">'SYBA B'!F64/'SYBA B'!F$4</f>
        <v>0.42857142857142855</v>
      </c>
      <c r="I64" s="38">
        <f ca="1">'SYBA B'!G64/'SYBA B'!G$4</f>
        <v>0</v>
      </c>
      <c r="J64" s="38">
        <f ca="1">'SYBA B'!H64/'SYBA B'!H$4</f>
        <v>0.6</v>
      </c>
      <c r="K64" s="38">
        <f ca="1">'SYBA B'!I64/'SYBA B'!I$4</f>
        <v>0.45454545454545453</v>
      </c>
      <c r="L64" s="38" t="str">
        <f>IF(C64="Economics",'SYBA B'!J64/'SYBA B'!J$4,"")</f>
        <v/>
      </c>
      <c r="M64" s="38" t="str">
        <f>IF($C64="Economics",'SYBA B'!K64/'SYBA B'!K$4,"")</f>
        <v/>
      </c>
      <c r="N64" s="38">
        <f ca="1">IF($C64="History",'SYBA B'!L64/'SYBA B'!L$4,"")</f>
        <v>0</v>
      </c>
      <c r="O64" s="38">
        <f>IF($C64="History",'SYBA B'!M64/'SYBA B'!M$4,"")</f>
        <v>1</v>
      </c>
      <c r="P64" s="38" t="e">
        <f ca="1">IF($C64="History",'SYBA B'!N64/'SYBA B'!N$4,"")</f>
        <v>#DIV/0!</v>
      </c>
      <c r="Q64" s="38">
        <f ca="1">IF($C64="History",'SYBA B'!O64/'SYBA B'!O$4,"")</f>
        <v>1</v>
      </c>
      <c r="R64" s="15"/>
    </row>
    <row r="65" spans="1:18" ht="18">
      <c r="A65" s="35">
        <v>1209</v>
      </c>
      <c r="B65" s="36" t="s">
        <v>94</v>
      </c>
      <c r="C65" s="37" t="s">
        <v>36</v>
      </c>
      <c r="D65" s="38">
        <f ca="1">'SYBA B'!D65/'SYBA B'!D$4</f>
        <v>0</v>
      </c>
      <c r="E65" s="38">
        <f ca="1">'SYBA B'!E65/'SYBA B'!E$4</f>
        <v>0</v>
      </c>
      <c r="F65" s="38" t="e">
        <f>'SYBA B'!#REF!/'SYBA B'!#REF!</f>
        <v>#REF!</v>
      </c>
      <c r="G65" s="38" t="e">
        <f>'SYBA B'!#REF!/'SYBA B'!#REF!</f>
        <v>#REF!</v>
      </c>
      <c r="H65" s="38">
        <f ca="1">'SYBA B'!F65/'SYBA B'!F$4</f>
        <v>0.21428571428571427</v>
      </c>
      <c r="I65" s="38">
        <f ca="1">'SYBA B'!G65/'SYBA B'!G$4</f>
        <v>0</v>
      </c>
      <c r="J65" s="38">
        <f ca="1">'SYBA B'!H65/'SYBA B'!H$4</f>
        <v>0.26666666666666666</v>
      </c>
      <c r="K65" s="38">
        <f ca="1">'SYBA B'!I65/'SYBA B'!I$4</f>
        <v>9.0909090909090912E-2</v>
      </c>
      <c r="L65" s="38">
        <f ca="1">IF(C65="Economics",'SYBA B'!J65/'SYBA B'!J$4,"")</f>
        <v>0</v>
      </c>
      <c r="M65" s="38">
        <f ca="1">IF($C65="Economics",'SYBA B'!K65/'SYBA B'!K$4,"")</f>
        <v>0</v>
      </c>
      <c r="N65" s="38" t="str">
        <f>IF($C65="History",'SYBA B'!L65/'SYBA B'!L$4,"")</f>
        <v/>
      </c>
      <c r="O65" s="38" t="str">
        <f>IF($C65="History",'SYBA B'!M65/'SYBA B'!M$4,"")</f>
        <v/>
      </c>
      <c r="P65" s="38" t="str">
        <f>IF($C65="History",'SYBA B'!N65/'SYBA B'!N$4,"")</f>
        <v/>
      </c>
      <c r="Q65" s="38" t="str">
        <f>IF($C65="History",'SYBA B'!O65/'SYBA B'!O$4,"")</f>
        <v/>
      </c>
      <c r="R65" s="15"/>
    </row>
    <row r="66" spans="1:18" ht="18">
      <c r="A66" s="35">
        <v>1210</v>
      </c>
      <c r="B66" s="36" t="s">
        <v>95</v>
      </c>
      <c r="C66" s="37" t="s">
        <v>36</v>
      </c>
      <c r="D66" s="38">
        <f ca="1">'SYBA B'!D66/'SYBA B'!D$4</f>
        <v>0.2857142857142857</v>
      </c>
      <c r="E66" s="38">
        <f ca="1">'SYBA B'!E66/'SYBA B'!E$4</f>
        <v>0.4</v>
      </c>
      <c r="F66" s="38" t="e">
        <f>'SYBA B'!#REF!/'SYBA B'!#REF!</f>
        <v>#REF!</v>
      </c>
      <c r="G66" s="38" t="e">
        <f>'SYBA B'!#REF!/'SYBA B'!#REF!</f>
        <v>#REF!</v>
      </c>
      <c r="H66" s="38">
        <f ca="1">'SYBA B'!F66/'SYBA B'!F$4</f>
        <v>0.5</v>
      </c>
      <c r="I66" s="38">
        <f ca="1">'SYBA B'!G66/'SYBA B'!G$4</f>
        <v>0.14285714285714285</v>
      </c>
      <c r="J66" s="38">
        <f ca="1">'SYBA B'!H66/'SYBA B'!H$4</f>
        <v>0.4</v>
      </c>
      <c r="K66" s="38">
        <f ca="1">'SYBA B'!I66/'SYBA B'!I$4</f>
        <v>0.45454545454545453</v>
      </c>
      <c r="L66" s="38">
        <f ca="1">IF(C66="Economics",'SYBA B'!J66/'SYBA B'!J$4,"")</f>
        <v>0</v>
      </c>
      <c r="M66" s="38">
        <f ca="1">IF($C66="Economics",'SYBA B'!K66/'SYBA B'!K$4,"")</f>
        <v>0.5</v>
      </c>
      <c r="N66" s="38" t="str">
        <f>IF($C66="History",'SYBA B'!L66/'SYBA B'!L$4,"")</f>
        <v/>
      </c>
      <c r="O66" s="38" t="str">
        <f>IF($C66="History",'SYBA B'!M66/'SYBA B'!M$4,"")</f>
        <v/>
      </c>
      <c r="P66" s="38" t="str">
        <f>IF($C66="History",'SYBA B'!N66/'SYBA B'!N$4,"")</f>
        <v/>
      </c>
      <c r="Q66" s="38" t="str">
        <f>IF($C66="History",'SYBA B'!O66/'SYBA B'!O$4,"")</f>
        <v/>
      </c>
      <c r="R66" s="15"/>
    </row>
    <row r="67" spans="1:18" ht="18">
      <c r="A67" s="35">
        <v>1211</v>
      </c>
      <c r="B67" s="36" t="s">
        <v>96</v>
      </c>
      <c r="C67" s="37" t="s">
        <v>34</v>
      </c>
      <c r="D67" s="38">
        <f ca="1">'SYBA B'!D67/'SYBA B'!D$4</f>
        <v>1</v>
      </c>
      <c r="E67" s="38">
        <f ca="1">'SYBA B'!E67/'SYBA B'!E$4</f>
        <v>1</v>
      </c>
      <c r="F67" s="38" t="e">
        <f>'SYBA B'!#REF!/'SYBA B'!#REF!</f>
        <v>#REF!</v>
      </c>
      <c r="G67" s="38" t="e">
        <f>'SYBA B'!#REF!/'SYBA B'!#REF!</f>
        <v>#REF!</v>
      </c>
      <c r="H67" s="38">
        <f ca="1">'SYBA B'!F67/'SYBA B'!F$4</f>
        <v>1</v>
      </c>
      <c r="I67" s="38">
        <f ca="1">'SYBA B'!G67/'SYBA B'!G$4</f>
        <v>1</v>
      </c>
      <c r="J67" s="38">
        <f ca="1">'SYBA B'!H67/'SYBA B'!H$4</f>
        <v>1</v>
      </c>
      <c r="K67" s="38">
        <f ca="1">'SYBA B'!I67/'SYBA B'!I$4</f>
        <v>1</v>
      </c>
      <c r="L67" s="38" t="str">
        <f>IF(C67="Economics",'SYBA B'!J67/'SYBA B'!J$4,"")</f>
        <v/>
      </c>
      <c r="M67" s="38" t="str">
        <f>IF($C67="Economics",'SYBA B'!K67/'SYBA B'!K$4,"")</f>
        <v/>
      </c>
      <c r="N67" s="38">
        <f ca="1">IF($C67="History",'SYBA B'!L67/'SYBA B'!L$4,"")</f>
        <v>1</v>
      </c>
      <c r="O67" s="38">
        <f>IF($C67="History",'SYBA B'!M67/'SYBA B'!M$4,"")</f>
        <v>1</v>
      </c>
      <c r="P67" s="38" t="e">
        <f ca="1">IF($C67="History",'SYBA B'!N67/'SYBA B'!N$4,"")</f>
        <v>#DIV/0!</v>
      </c>
      <c r="Q67" s="38">
        <f ca="1">IF($C67="History",'SYBA B'!O67/'SYBA B'!O$4,"")</f>
        <v>1</v>
      </c>
      <c r="R67" s="15"/>
    </row>
    <row r="68" spans="1:18" ht="18">
      <c r="A68" s="35">
        <v>1212</v>
      </c>
      <c r="B68" s="36" t="s">
        <v>97</v>
      </c>
      <c r="C68" s="37" t="s">
        <v>36</v>
      </c>
      <c r="D68" s="38">
        <f ca="1">'SYBA B'!D68/'SYBA B'!D$4</f>
        <v>0.21428571428571427</v>
      </c>
      <c r="E68" s="38">
        <f ca="1">'SYBA B'!E68/'SYBA B'!E$4</f>
        <v>0.13333333333333333</v>
      </c>
      <c r="F68" s="38" t="e">
        <f>'SYBA B'!#REF!/'SYBA B'!#REF!</f>
        <v>#REF!</v>
      </c>
      <c r="G68" s="38" t="e">
        <f>'SYBA B'!#REF!/'SYBA B'!#REF!</f>
        <v>#REF!</v>
      </c>
      <c r="H68" s="38">
        <f ca="1">'SYBA B'!F68/'SYBA B'!F$4</f>
        <v>0.21428571428571427</v>
      </c>
      <c r="I68" s="38">
        <f ca="1">'SYBA B'!G68/'SYBA B'!G$4</f>
        <v>0.14285714285714285</v>
      </c>
      <c r="J68" s="38">
        <f ca="1">'SYBA B'!H68/'SYBA B'!H$4</f>
        <v>0.46666666666666667</v>
      </c>
      <c r="K68" s="38">
        <f ca="1">'SYBA B'!I68/'SYBA B'!I$4</f>
        <v>0.40909090909090912</v>
      </c>
      <c r="L68" s="38">
        <f ca="1">IF(C68="Economics",'SYBA B'!J68/'SYBA B'!J$4,"")</f>
        <v>0.18181818181818182</v>
      </c>
      <c r="M68" s="38">
        <f ca="1">IF($C68="Economics",'SYBA B'!K68/'SYBA B'!K$4,"")</f>
        <v>0.3125</v>
      </c>
      <c r="N68" s="38" t="str">
        <f>IF($C68="History",'SYBA B'!L68/'SYBA B'!L$4,"")</f>
        <v/>
      </c>
      <c r="O68" s="38" t="str">
        <f>IF($C68="History",'SYBA B'!M68/'SYBA B'!M$4,"")</f>
        <v/>
      </c>
      <c r="P68" s="38" t="str">
        <f>IF($C68="History",'SYBA B'!N68/'SYBA B'!N$4,"")</f>
        <v/>
      </c>
      <c r="Q68" s="38" t="str">
        <f>IF($C68="History",'SYBA B'!O68/'SYBA B'!O$4,"")</f>
        <v/>
      </c>
      <c r="R68" s="15"/>
    </row>
    <row r="69" spans="1:18" ht="18">
      <c r="A69" s="35">
        <v>1213</v>
      </c>
      <c r="B69" s="36" t="s">
        <v>98</v>
      </c>
      <c r="C69" s="37" t="s">
        <v>36</v>
      </c>
      <c r="D69" s="38">
        <f ca="1">'SYBA B'!D69/'SYBA B'!D$4</f>
        <v>0.21428571428571427</v>
      </c>
      <c r="E69" s="38">
        <f ca="1">'SYBA B'!E69/'SYBA B'!E$4</f>
        <v>0.4</v>
      </c>
      <c r="F69" s="38" t="e">
        <f>'SYBA B'!#REF!/'SYBA B'!#REF!</f>
        <v>#REF!</v>
      </c>
      <c r="G69" s="38" t="e">
        <f>'SYBA B'!#REF!/'SYBA B'!#REF!</f>
        <v>#REF!</v>
      </c>
      <c r="H69" s="38">
        <f ca="1">'SYBA B'!F69/'SYBA B'!F$4</f>
        <v>0.5</v>
      </c>
      <c r="I69" s="38">
        <f ca="1">'SYBA B'!G69/'SYBA B'!G$4</f>
        <v>0.42857142857142855</v>
      </c>
      <c r="J69" s="38">
        <f ca="1">'SYBA B'!H69/'SYBA B'!H$4</f>
        <v>0.53333333333333333</v>
      </c>
      <c r="K69" s="38">
        <f ca="1">'SYBA B'!I69/'SYBA B'!I$4</f>
        <v>0.36363636363636365</v>
      </c>
      <c r="L69" s="38">
        <f ca="1">IF(C69="Economics",'SYBA B'!J69/'SYBA B'!J$4,"")</f>
        <v>9.0909090909090912E-2</v>
      </c>
      <c r="M69" s="38">
        <f ca="1">IF($C69="Economics",'SYBA B'!K69/'SYBA B'!K$4,"")</f>
        <v>0.25</v>
      </c>
      <c r="N69" s="38" t="str">
        <f>IF($C69="History",'SYBA B'!L69/'SYBA B'!L$4,"")</f>
        <v/>
      </c>
      <c r="O69" s="38" t="str">
        <f>IF($C69="History",'SYBA B'!M69/'SYBA B'!M$4,"")</f>
        <v/>
      </c>
      <c r="P69" s="38" t="str">
        <f>IF($C69="History",'SYBA B'!N69/'SYBA B'!N$4,"")</f>
        <v/>
      </c>
      <c r="Q69" s="38" t="str">
        <f>IF($C69="History",'SYBA B'!O69/'SYBA B'!O$4,"")</f>
        <v/>
      </c>
      <c r="R69" s="15"/>
    </row>
    <row r="70" spans="1:18" ht="18">
      <c r="A70" s="35">
        <v>1214</v>
      </c>
      <c r="B70" s="36" t="s">
        <v>99</v>
      </c>
      <c r="C70" s="37" t="s">
        <v>36</v>
      </c>
      <c r="D70" s="38">
        <f ca="1">'SYBA B'!D70/'SYBA B'!D$4</f>
        <v>0.6428571428571429</v>
      </c>
      <c r="E70" s="38">
        <f ca="1">'SYBA B'!E70/'SYBA B'!E$4</f>
        <v>0.6</v>
      </c>
      <c r="F70" s="38" t="e">
        <f>'SYBA B'!#REF!/'SYBA B'!#REF!</f>
        <v>#REF!</v>
      </c>
      <c r="G70" s="38" t="e">
        <f>'SYBA B'!#REF!/'SYBA B'!#REF!</f>
        <v>#REF!</v>
      </c>
      <c r="H70" s="38">
        <f ca="1">'SYBA B'!F70/'SYBA B'!F$4</f>
        <v>0.5</v>
      </c>
      <c r="I70" s="38">
        <f ca="1">'SYBA B'!G70/'SYBA B'!G$4</f>
        <v>0.8571428571428571</v>
      </c>
      <c r="J70" s="38">
        <f ca="1">'SYBA B'!H70/'SYBA B'!H$4</f>
        <v>0.73333333333333328</v>
      </c>
      <c r="K70" s="38">
        <f ca="1">'SYBA B'!I70/'SYBA B'!I$4</f>
        <v>0.68181818181818177</v>
      </c>
      <c r="L70" s="38">
        <f ca="1">IF(C70="Economics",'SYBA B'!J70/'SYBA B'!J$4,"")</f>
        <v>0.72727272727272729</v>
      </c>
      <c r="M70" s="38">
        <f ca="1">IF($C70="Economics",'SYBA B'!K70/'SYBA B'!K$4,"")</f>
        <v>0.6875</v>
      </c>
      <c r="N70" s="38" t="str">
        <f>IF($C70="History",'SYBA B'!L70/'SYBA B'!L$4,"")</f>
        <v/>
      </c>
      <c r="O70" s="38" t="str">
        <f>IF($C70="History",'SYBA B'!M70/'SYBA B'!M$4,"")</f>
        <v/>
      </c>
      <c r="P70" s="38" t="str">
        <f>IF($C70="History",'SYBA B'!N70/'SYBA B'!N$4,"")</f>
        <v/>
      </c>
      <c r="Q70" s="38" t="str">
        <f>IF($C70="History",'SYBA B'!O70/'SYBA B'!O$4,"")</f>
        <v/>
      </c>
      <c r="R70" s="15"/>
    </row>
    <row r="71" spans="1:18" ht="18">
      <c r="A71" s="35">
        <v>1215</v>
      </c>
      <c r="B71" s="36" t="s">
        <v>100</v>
      </c>
      <c r="C71" s="37" t="s">
        <v>34</v>
      </c>
      <c r="D71" s="38">
        <f ca="1">'SYBA B'!D71/'SYBA B'!D$4</f>
        <v>0.35714285714285715</v>
      </c>
      <c r="E71" s="38">
        <f ca="1">'SYBA B'!E71/'SYBA B'!E$4</f>
        <v>0.13333333333333333</v>
      </c>
      <c r="F71" s="38" t="e">
        <f>'SYBA B'!#REF!/'SYBA B'!#REF!</f>
        <v>#REF!</v>
      </c>
      <c r="G71" s="38" t="e">
        <f>'SYBA B'!#REF!/'SYBA B'!#REF!</f>
        <v>#REF!</v>
      </c>
      <c r="H71" s="38">
        <f ca="1">'SYBA B'!F71/'SYBA B'!F$4</f>
        <v>0.6428571428571429</v>
      </c>
      <c r="I71" s="38">
        <f ca="1">'SYBA B'!G71/'SYBA B'!G$4</f>
        <v>0.14285714285714285</v>
      </c>
      <c r="J71" s="38">
        <f ca="1">'SYBA B'!H71/'SYBA B'!H$4</f>
        <v>0.53333333333333333</v>
      </c>
      <c r="K71" s="38">
        <f ca="1">'SYBA B'!I71/'SYBA B'!I$4</f>
        <v>0.5</v>
      </c>
      <c r="L71" s="38" t="str">
        <f>IF(C71="Economics",'SYBA B'!J71/'SYBA B'!J$4,"")</f>
        <v/>
      </c>
      <c r="M71" s="38" t="str">
        <f>IF($C71="Economics",'SYBA B'!K71/'SYBA B'!K$4,"")</f>
        <v/>
      </c>
      <c r="N71" s="38">
        <f ca="1">IF($C71="History",'SYBA B'!L71/'SYBA B'!L$4,"")</f>
        <v>0.16666666666666666</v>
      </c>
      <c r="O71" s="38">
        <f>IF($C71="History",'SYBA B'!M71/'SYBA B'!M$4,"")</f>
        <v>1</v>
      </c>
      <c r="P71" s="38" t="e">
        <f ca="1">IF($C71="History",'SYBA B'!N71/'SYBA B'!N$4,"")</f>
        <v>#DIV/0!</v>
      </c>
      <c r="Q71" s="38">
        <f ca="1">IF($C71="History",'SYBA B'!O71/'SYBA B'!O$4,"")</f>
        <v>1</v>
      </c>
      <c r="R71" s="15"/>
    </row>
    <row r="72" spans="1:18" ht="18">
      <c r="A72" s="35">
        <v>1216</v>
      </c>
      <c r="B72" s="36" t="s">
        <v>101</v>
      </c>
      <c r="C72" s="37" t="s">
        <v>36</v>
      </c>
      <c r="D72" s="38">
        <f ca="1">'SYBA B'!D72/'SYBA B'!D$4</f>
        <v>0.14285714285714285</v>
      </c>
      <c r="E72" s="38">
        <f ca="1">'SYBA B'!E72/'SYBA B'!E$4</f>
        <v>0.2</v>
      </c>
      <c r="F72" s="38" t="e">
        <f>'SYBA B'!#REF!/'SYBA B'!#REF!</f>
        <v>#REF!</v>
      </c>
      <c r="G72" s="38" t="e">
        <f>'SYBA B'!#REF!/'SYBA B'!#REF!</f>
        <v>#REF!</v>
      </c>
      <c r="H72" s="38">
        <f ca="1">'SYBA B'!F72/'SYBA B'!F$4</f>
        <v>0</v>
      </c>
      <c r="I72" s="38">
        <f ca="1">'SYBA B'!G72/'SYBA B'!G$4</f>
        <v>0</v>
      </c>
      <c r="J72" s="38">
        <f ca="1">'SYBA B'!H72/'SYBA B'!H$4</f>
        <v>0.53333333333333333</v>
      </c>
      <c r="K72" s="38">
        <f ca="1">'SYBA B'!I72/'SYBA B'!I$4</f>
        <v>0.22727272727272727</v>
      </c>
      <c r="L72" s="38">
        <f ca="1">IF(C72="Economics",'SYBA B'!J72/'SYBA B'!J$4,"")</f>
        <v>0</v>
      </c>
      <c r="M72" s="38">
        <f ca="1">IF($C72="Economics",'SYBA B'!K72/'SYBA B'!K$4,"")</f>
        <v>0</v>
      </c>
      <c r="N72" s="38" t="str">
        <f>IF($C72="History",'SYBA B'!L72/'SYBA B'!L$4,"")</f>
        <v/>
      </c>
      <c r="O72" s="38" t="str">
        <f>IF($C72="History",'SYBA B'!M72/'SYBA B'!M$4,"")</f>
        <v/>
      </c>
      <c r="P72" s="38" t="str">
        <f>IF($C72="History",'SYBA B'!N72/'SYBA B'!N$4,"")</f>
        <v/>
      </c>
      <c r="Q72" s="38" t="str">
        <f>IF($C72="History",'SYBA B'!O72/'SYBA B'!O$4,"")</f>
        <v/>
      </c>
      <c r="R72" s="15"/>
    </row>
    <row r="73" spans="1:18" ht="18">
      <c r="A73" s="35">
        <v>1217</v>
      </c>
      <c r="B73" s="36" t="s">
        <v>102</v>
      </c>
      <c r="C73" s="37" t="s">
        <v>34</v>
      </c>
      <c r="D73" s="38">
        <f ca="1">'SYBA B'!D73/'SYBA B'!D$4</f>
        <v>0</v>
      </c>
      <c r="E73" s="38">
        <f ca="1">'SYBA B'!E73/'SYBA B'!E$4</f>
        <v>0</v>
      </c>
      <c r="F73" s="38" t="e">
        <f>'SYBA B'!#REF!/'SYBA B'!#REF!</f>
        <v>#REF!</v>
      </c>
      <c r="G73" s="38" t="e">
        <f>'SYBA B'!#REF!/'SYBA B'!#REF!</f>
        <v>#REF!</v>
      </c>
      <c r="H73" s="38">
        <f ca="1">'SYBA B'!F73/'SYBA B'!F$4</f>
        <v>0</v>
      </c>
      <c r="I73" s="38">
        <f ca="1">'SYBA B'!G73/'SYBA B'!G$4</f>
        <v>0</v>
      </c>
      <c r="J73" s="38">
        <f ca="1">'SYBA B'!H73/'SYBA B'!H$4</f>
        <v>0.13333333333333333</v>
      </c>
      <c r="K73" s="38">
        <f ca="1">'SYBA B'!I73/'SYBA B'!I$4</f>
        <v>4.5454545454545456E-2</v>
      </c>
      <c r="L73" s="38" t="str">
        <f>IF(C73="Economics",'SYBA B'!J73/'SYBA B'!J$4,"")</f>
        <v/>
      </c>
      <c r="M73" s="38" t="str">
        <f>IF($C73="Economics",'SYBA B'!K73/'SYBA B'!K$4,"")</f>
        <v/>
      </c>
      <c r="N73" s="38">
        <f ca="1">IF($C73="History",'SYBA B'!L73/'SYBA B'!L$4,"")</f>
        <v>0.16666666666666666</v>
      </c>
      <c r="O73" s="38">
        <f>IF($C73="History",'SYBA B'!M73/'SYBA B'!M$4,"")</f>
        <v>0.33333333333333331</v>
      </c>
      <c r="P73" s="38" t="e">
        <f ca="1">IF($C73="History",'SYBA B'!N73/'SYBA B'!N$4,"")</f>
        <v>#DIV/0!</v>
      </c>
      <c r="Q73" s="38">
        <f ca="1">IF($C73="History",'SYBA B'!O73/'SYBA B'!O$4,"")</f>
        <v>0.33333333333333331</v>
      </c>
      <c r="R73" s="15"/>
    </row>
    <row r="74" spans="1:18" ht="18">
      <c r="A74" s="35">
        <v>1218</v>
      </c>
      <c r="B74" s="36" t="s">
        <v>103</v>
      </c>
      <c r="C74" s="37" t="s">
        <v>34</v>
      </c>
      <c r="D74" s="38">
        <f ca="1">'SYBA B'!D74/'SYBA B'!D$4</f>
        <v>0.6428571428571429</v>
      </c>
      <c r="E74" s="38">
        <f ca="1">'SYBA B'!E74/'SYBA B'!E$4</f>
        <v>0.73333333333333328</v>
      </c>
      <c r="F74" s="38" t="e">
        <f>'SYBA B'!#REF!/'SYBA B'!#REF!</f>
        <v>#REF!</v>
      </c>
      <c r="G74" s="38" t="e">
        <f>'SYBA B'!#REF!/'SYBA B'!#REF!</f>
        <v>#REF!</v>
      </c>
      <c r="H74" s="38">
        <f ca="1">'SYBA B'!F74/'SYBA B'!F$4</f>
        <v>1</v>
      </c>
      <c r="I74" s="38">
        <f ca="1">'SYBA B'!G74/'SYBA B'!G$4</f>
        <v>1</v>
      </c>
      <c r="J74" s="38">
        <f ca="1">'SYBA B'!H74/'SYBA B'!H$4</f>
        <v>0.8666666666666667</v>
      </c>
      <c r="K74" s="38">
        <f ca="1">'SYBA B'!I74/'SYBA B'!I$4</f>
        <v>0.86363636363636365</v>
      </c>
      <c r="L74" s="38" t="str">
        <f>IF(C74="Economics",'SYBA B'!J74/'SYBA B'!J$4,"")</f>
        <v/>
      </c>
      <c r="M74" s="38" t="str">
        <f>IF($C74="Economics",'SYBA B'!K74/'SYBA B'!K$4,"")</f>
        <v/>
      </c>
      <c r="N74" s="38">
        <f ca="1">IF($C74="History",'SYBA B'!L74/'SYBA B'!L$4,"")</f>
        <v>0.66666666666666663</v>
      </c>
      <c r="O74" s="38">
        <f>IF($C74="History",'SYBA B'!M74/'SYBA B'!M$4,"")</f>
        <v>1</v>
      </c>
      <c r="P74" s="38" t="e">
        <f ca="1">IF($C74="History",'SYBA B'!N74/'SYBA B'!N$4,"")</f>
        <v>#DIV/0!</v>
      </c>
      <c r="Q74" s="38">
        <f ca="1">IF($C74="History",'SYBA B'!O74/'SYBA B'!O$4,"")</f>
        <v>1</v>
      </c>
      <c r="R74" s="15"/>
    </row>
    <row r="75" spans="1:18" ht="18">
      <c r="A75" s="35">
        <v>1219</v>
      </c>
      <c r="B75" s="36" t="s">
        <v>104</v>
      </c>
      <c r="C75" s="37" t="s">
        <v>34</v>
      </c>
      <c r="D75" s="38">
        <f ca="1">'SYBA B'!D75/'SYBA B'!D$4</f>
        <v>0.42857142857142855</v>
      </c>
      <c r="E75" s="38">
        <f ca="1">'SYBA B'!E75/'SYBA B'!E$4</f>
        <v>0</v>
      </c>
      <c r="F75" s="38" t="e">
        <f>'SYBA B'!#REF!/'SYBA B'!#REF!</f>
        <v>#REF!</v>
      </c>
      <c r="G75" s="38" t="e">
        <f>'SYBA B'!#REF!/'SYBA B'!#REF!</f>
        <v>#REF!</v>
      </c>
      <c r="H75" s="38">
        <f ca="1">'SYBA B'!F75/'SYBA B'!F$4</f>
        <v>0.7142857142857143</v>
      </c>
      <c r="I75" s="38">
        <f ca="1">'SYBA B'!G75/'SYBA B'!G$4</f>
        <v>0.42857142857142855</v>
      </c>
      <c r="J75" s="38">
        <f ca="1">'SYBA B'!H75/'SYBA B'!H$4</f>
        <v>0.73333333333333328</v>
      </c>
      <c r="K75" s="38">
        <f ca="1">'SYBA B'!I75/'SYBA B'!I$4</f>
        <v>0.59090909090909094</v>
      </c>
      <c r="L75" s="38" t="str">
        <f>IF(C75="Economics",'SYBA B'!J75/'SYBA B'!J$4,"")</f>
        <v/>
      </c>
      <c r="M75" s="38" t="str">
        <f>IF($C75="Economics",'SYBA B'!K75/'SYBA B'!K$4,"")</f>
        <v/>
      </c>
      <c r="N75" s="38">
        <f ca="1">IF($C75="History",'SYBA B'!L75/'SYBA B'!L$4,"")</f>
        <v>0.5</v>
      </c>
      <c r="O75" s="38">
        <f>IF($C75="History",'SYBA B'!M75/'SYBA B'!M$4,"")</f>
        <v>0.33333333333333331</v>
      </c>
      <c r="P75" s="38" t="e">
        <f ca="1">IF($C75="History",'SYBA B'!N75/'SYBA B'!N$4,"")</f>
        <v>#DIV/0!</v>
      </c>
      <c r="Q75" s="38">
        <f ca="1">IF($C75="History",'SYBA B'!O75/'SYBA B'!O$4,"")</f>
        <v>0.33333333333333331</v>
      </c>
      <c r="R75" s="15"/>
    </row>
    <row r="76" spans="1:18" ht="18">
      <c r="A76" s="35">
        <v>1220</v>
      </c>
      <c r="B76" s="36" t="s">
        <v>105</v>
      </c>
      <c r="C76" s="37" t="s">
        <v>36</v>
      </c>
      <c r="D76" s="38">
        <f ca="1">'SYBA B'!D76/'SYBA B'!D$4</f>
        <v>1</v>
      </c>
      <c r="E76" s="38">
        <f ca="1">'SYBA B'!E76/'SYBA B'!E$4</f>
        <v>1</v>
      </c>
      <c r="F76" s="38" t="e">
        <f>'SYBA B'!#REF!/'SYBA B'!#REF!</f>
        <v>#REF!</v>
      </c>
      <c r="G76" s="38" t="e">
        <f>'SYBA B'!#REF!/'SYBA B'!#REF!</f>
        <v>#REF!</v>
      </c>
      <c r="H76" s="38">
        <f ca="1">'SYBA B'!F76/'SYBA B'!F$4</f>
        <v>0.8571428571428571</v>
      </c>
      <c r="I76" s="38">
        <f ca="1">'SYBA B'!G76/'SYBA B'!G$4</f>
        <v>1</v>
      </c>
      <c r="J76" s="38">
        <f ca="1">'SYBA B'!H76/'SYBA B'!H$4</f>
        <v>1</v>
      </c>
      <c r="K76" s="38">
        <f ca="1">'SYBA B'!I76/'SYBA B'!I$4</f>
        <v>1</v>
      </c>
      <c r="L76" s="38">
        <f ca="1">IF(C76="Economics",'SYBA B'!J76/'SYBA B'!J$4,"")</f>
        <v>1</v>
      </c>
      <c r="M76" s="38">
        <f ca="1">IF($C76="Economics",'SYBA B'!K76/'SYBA B'!K$4,"")</f>
        <v>1</v>
      </c>
      <c r="N76" s="38" t="str">
        <f>IF($C76="History",'SYBA B'!L76/'SYBA B'!L$4,"")</f>
        <v/>
      </c>
      <c r="O76" s="38" t="str">
        <f>IF($C76="History",'SYBA B'!M76/'SYBA B'!M$4,"")</f>
        <v/>
      </c>
      <c r="P76" s="38" t="str">
        <f>IF($C76="History",'SYBA B'!N76/'SYBA B'!N$4,"")</f>
        <v/>
      </c>
      <c r="Q76" s="38" t="str">
        <f>IF($C76="History",'SYBA B'!O76/'SYBA B'!O$4,"")</f>
        <v/>
      </c>
      <c r="R76" s="15"/>
    </row>
    <row r="77" spans="1:18" ht="18">
      <c r="A77" s="35">
        <v>1221</v>
      </c>
      <c r="B77" s="36" t="s">
        <v>106</v>
      </c>
      <c r="C77" s="37" t="s">
        <v>36</v>
      </c>
      <c r="D77" s="38">
        <f ca="1">'SYBA B'!D77/'SYBA B'!D$4</f>
        <v>0.6428571428571429</v>
      </c>
      <c r="E77" s="38">
        <f ca="1">'SYBA B'!E77/'SYBA B'!E$4</f>
        <v>0.73333333333333328</v>
      </c>
      <c r="F77" s="38" t="e">
        <f>'SYBA B'!#REF!/'SYBA B'!#REF!</f>
        <v>#REF!</v>
      </c>
      <c r="G77" s="38" t="e">
        <f>'SYBA B'!#REF!/'SYBA B'!#REF!</f>
        <v>#REF!</v>
      </c>
      <c r="H77" s="38">
        <f ca="1">'SYBA B'!F77/'SYBA B'!F$4</f>
        <v>0.42857142857142855</v>
      </c>
      <c r="I77" s="38">
        <f ca="1">'SYBA B'!G77/'SYBA B'!G$4</f>
        <v>0.7142857142857143</v>
      </c>
      <c r="J77" s="38">
        <f ca="1">'SYBA B'!H77/'SYBA B'!H$4</f>
        <v>0.93333333333333335</v>
      </c>
      <c r="K77" s="38">
        <f ca="1">'SYBA B'!I77/'SYBA B'!I$4</f>
        <v>0.45454545454545453</v>
      </c>
      <c r="L77" s="38">
        <f ca="1">IF(C77="Economics",'SYBA B'!J77/'SYBA B'!J$4,"")</f>
        <v>0.54545454545454541</v>
      </c>
      <c r="M77" s="38">
        <f ca="1">IF($C77="Economics",'SYBA B'!K77/'SYBA B'!K$4,"")</f>
        <v>0.5</v>
      </c>
      <c r="N77" s="38" t="str">
        <f>IF($C77="History",'SYBA B'!L77/'SYBA B'!L$4,"")</f>
        <v/>
      </c>
      <c r="O77" s="38" t="str">
        <f>IF($C77="History",'SYBA B'!M77/'SYBA B'!M$4,"")</f>
        <v/>
      </c>
      <c r="P77" s="38" t="str">
        <f>IF($C77="History",'SYBA B'!N77/'SYBA B'!N$4,"")</f>
        <v/>
      </c>
      <c r="Q77" s="38" t="str">
        <f>IF($C77="History",'SYBA B'!O77/'SYBA B'!O$4,"")</f>
        <v/>
      </c>
      <c r="R77" s="15"/>
    </row>
    <row r="78" spans="1:18" ht="18">
      <c r="A78" s="35">
        <v>1222</v>
      </c>
      <c r="B78" s="36" t="s">
        <v>107</v>
      </c>
      <c r="C78" s="37" t="s">
        <v>34</v>
      </c>
      <c r="D78" s="38">
        <f ca="1">'SYBA B'!D78/'SYBA B'!D$4</f>
        <v>0.5</v>
      </c>
      <c r="E78" s="38">
        <f ca="1">'SYBA B'!E78/'SYBA B'!E$4</f>
        <v>0.73333333333333328</v>
      </c>
      <c r="F78" s="38" t="e">
        <f>'SYBA B'!#REF!/'SYBA B'!#REF!</f>
        <v>#REF!</v>
      </c>
      <c r="G78" s="38" t="e">
        <f>'SYBA B'!#REF!/'SYBA B'!#REF!</f>
        <v>#REF!</v>
      </c>
      <c r="H78" s="38">
        <f ca="1">'SYBA B'!F78/'SYBA B'!F$4</f>
        <v>0.2857142857142857</v>
      </c>
      <c r="I78" s="38">
        <f ca="1">'SYBA B'!G78/'SYBA B'!G$4</f>
        <v>0.2857142857142857</v>
      </c>
      <c r="J78" s="38">
        <f ca="1">'SYBA B'!H78/'SYBA B'!H$4</f>
        <v>0.73333333333333328</v>
      </c>
      <c r="K78" s="38">
        <f ca="1">'SYBA B'!I78/'SYBA B'!I$4</f>
        <v>0.5</v>
      </c>
      <c r="L78" s="38" t="str">
        <f>IF(C78="Economics",'SYBA B'!J78/'SYBA B'!J$4,"")</f>
        <v/>
      </c>
      <c r="M78" s="38" t="str">
        <f>IF($C78="Economics",'SYBA B'!K78/'SYBA B'!K$4,"")</f>
        <v/>
      </c>
      <c r="N78" s="38">
        <f ca="1">IF($C78="History",'SYBA B'!L78/'SYBA B'!L$4,"")</f>
        <v>0.33333333333333331</v>
      </c>
      <c r="O78" s="38">
        <f>IF($C78="History",'SYBA B'!M78/'SYBA B'!M$4,"")</f>
        <v>0</v>
      </c>
      <c r="P78" s="38" t="e">
        <f ca="1">IF($C78="History",'SYBA B'!N78/'SYBA B'!N$4,"")</f>
        <v>#DIV/0!</v>
      </c>
      <c r="Q78" s="38">
        <f ca="1">IF($C78="History",'SYBA B'!O78/'SYBA B'!O$4,"")</f>
        <v>0</v>
      </c>
      <c r="R78" s="15"/>
    </row>
    <row r="79" spans="1:18" ht="18">
      <c r="A79" s="35">
        <v>1223</v>
      </c>
      <c r="B79" s="36" t="s">
        <v>108</v>
      </c>
      <c r="C79" s="37" t="s">
        <v>36</v>
      </c>
      <c r="D79" s="38">
        <f ca="1">'SYBA B'!D79/'SYBA B'!D$4</f>
        <v>0.2857142857142857</v>
      </c>
      <c r="E79" s="38">
        <f ca="1">'SYBA B'!E79/'SYBA B'!E$4</f>
        <v>0.6</v>
      </c>
      <c r="F79" s="38" t="e">
        <f>'SYBA B'!#REF!/'SYBA B'!#REF!</f>
        <v>#REF!</v>
      </c>
      <c r="G79" s="38" t="e">
        <f>'SYBA B'!#REF!/'SYBA B'!#REF!</f>
        <v>#REF!</v>
      </c>
      <c r="H79" s="38">
        <f ca="1">'SYBA B'!F79/'SYBA B'!F$4</f>
        <v>0.35714285714285715</v>
      </c>
      <c r="I79" s="38">
        <f ca="1">'SYBA B'!G79/'SYBA B'!G$4</f>
        <v>0.2857142857142857</v>
      </c>
      <c r="J79" s="38">
        <f ca="1">'SYBA B'!H79/'SYBA B'!H$4</f>
        <v>0.6</v>
      </c>
      <c r="K79" s="38">
        <f ca="1">'SYBA B'!I79/'SYBA B'!I$4</f>
        <v>0.40909090909090912</v>
      </c>
      <c r="L79" s="38">
        <f ca="1">IF(C79="Economics",'SYBA B'!J79/'SYBA B'!J$4,"")</f>
        <v>0.18181818181818182</v>
      </c>
      <c r="M79" s="38">
        <f ca="1">IF($C79="Economics",'SYBA B'!K79/'SYBA B'!K$4,"")</f>
        <v>0.6875</v>
      </c>
      <c r="N79" s="38" t="str">
        <f>IF($C79="History",'SYBA B'!L79/'SYBA B'!L$4,"")</f>
        <v/>
      </c>
      <c r="O79" s="38" t="str">
        <f>IF($C79="History",'SYBA B'!M79/'SYBA B'!M$4,"")</f>
        <v/>
      </c>
      <c r="P79" s="38" t="str">
        <f>IF($C79="History",'SYBA B'!N79/'SYBA B'!N$4,"")</f>
        <v/>
      </c>
      <c r="Q79" s="38" t="str">
        <f>IF($C79="History",'SYBA B'!O79/'SYBA B'!O$4,"")</f>
        <v/>
      </c>
      <c r="R79" s="15"/>
    </row>
    <row r="80" spans="1:18" ht="13.2">
      <c r="A80" s="42"/>
    </row>
    <row r="81" spans="1:1" ht="13.2">
      <c r="A81" s="42"/>
    </row>
    <row r="82" spans="1:1" ht="13.2">
      <c r="A82" s="42"/>
    </row>
    <row r="83" spans="1:1" ht="13.2">
      <c r="A83" s="42"/>
    </row>
    <row r="84" spans="1:1" ht="13.2">
      <c r="A84" s="42"/>
    </row>
    <row r="85" spans="1:1" ht="13.2">
      <c r="A85" s="42"/>
    </row>
    <row r="86" spans="1:1" ht="13.2">
      <c r="A86" s="42"/>
    </row>
    <row r="87" spans="1:1" ht="13.2">
      <c r="A87" s="42"/>
    </row>
    <row r="88" spans="1:1" ht="13.2">
      <c r="A88" s="42"/>
    </row>
    <row r="89" spans="1:1" ht="13.2">
      <c r="A89" s="42"/>
    </row>
    <row r="90" spans="1:1" ht="13.2">
      <c r="A90" s="42"/>
    </row>
    <row r="91" spans="1:1" ht="13.2">
      <c r="A91" s="42"/>
    </row>
    <row r="92" spans="1:1" ht="13.2">
      <c r="A92" s="42"/>
    </row>
    <row r="93" spans="1:1" ht="13.2">
      <c r="A93" s="42"/>
    </row>
    <row r="94" spans="1:1" ht="13.2">
      <c r="A94" s="42"/>
    </row>
    <row r="95" spans="1:1" ht="13.2">
      <c r="A95" s="42"/>
    </row>
    <row r="96" spans="1:1" ht="13.2">
      <c r="A96" s="42"/>
    </row>
    <row r="97" spans="1:1" ht="13.2">
      <c r="A97" s="42"/>
    </row>
    <row r="98" spans="1:1" ht="13.2">
      <c r="A98" s="42"/>
    </row>
    <row r="99" spans="1:1" ht="13.2">
      <c r="A99" s="42"/>
    </row>
    <row r="100" spans="1:1" ht="13.2">
      <c r="A100" s="42"/>
    </row>
    <row r="101" spans="1:1" ht="13.2">
      <c r="A101" s="42"/>
    </row>
    <row r="102" spans="1:1" ht="13.2">
      <c r="A102" s="42"/>
    </row>
    <row r="103" spans="1:1" ht="13.2">
      <c r="A103" s="42"/>
    </row>
    <row r="104" spans="1:1" ht="13.2">
      <c r="A104" s="42"/>
    </row>
    <row r="105" spans="1:1" ht="13.2">
      <c r="A105" s="42"/>
    </row>
    <row r="106" spans="1:1" ht="13.2">
      <c r="A106" s="42"/>
    </row>
    <row r="107" spans="1:1" ht="13.2">
      <c r="A107" s="42"/>
    </row>
    <row r="108" spans="1:1" ht="13.2">
      <c r="A108" s="42"/>
    </row>
    <row r="109" spans="1:1" ht="13.2">
      <c r="A109" s="42"/>
    </row>
    <row r="110" spans="1:1" ht="13.2">
      <c r="A110" s="42"/>
    </row>
    <row r="111" spans="1:1" ht="13.2">
      <c r="A111" s="42"/>
    </row>
    <row r="112" spans="1:1" ht="13.2">
      <c r="A112" s="42"/>
    </row>
    <row r="113" spans="1:1" ht="13.2">
      <c r="A113" s="42"/>
    </row>
    <row r="114" spans="1:1" ht="13.2">
      <c r="A114" s="42"/>
    </row>
    <row r="115" spans="1:1" ht="13.2">
      <c r="A115" s="42"/>
    </row>
    <row r="116" spans="1:1" ht="13.2">
      <c r="A116" s="42"/>
    </row>
    <row r="117" spans="1:1" ht="13.2">
      <c r="A117" s="42"/>
    </row>
    <row r="118" spans="1:1" ht="13.2">
      <c r="A118" s="42"/>
    </row>
    <row r="119" spans="1:1" ht="13.2">
      <c r="A119" s="42"/>
    </row>
    <row r="120" spans="1:1" ht="13.2">
      <c r="A120" s="42"/>
    </row>
    <row r="121" spans="1:1" ht="13.2">
      <c r="A121" s="42"/>
    </row>
    <row r="122" spans="1:1" ht="13.2">
      <c r="A122" s="42"/>
    </row>
    <row r="123" spans="1:1" ht="13.2">
      <c r="A123" s="42"/>
    </row>
    <row r="124" spans="1:1" ht="13.2">
      <c r="A124" s="42"/>
    </row>
    <row r="125" spans="1:1" ht="13.2">
      <c r="A125" s="42"/>
    </row>
    <row r="126" spans="1:1" ht="13.2">
      <c r="A126" s="42"/>
    </row>
    <row r="127" spans="1:1" ht="13.2">
      <c r="A127" s="42"/>
    </row>
    <row r="128" spans="1:1" ht="13.2">
      <c r="A128" s="42"/>
    </row>
    <row r="129" spans="1:1" ht="13.2">
      <c r="A129" s="42"/>
    </row>
    <row r="130" spans="1:1" ht="13.2">
      <c r="A130" s="42"/>
    </row>
    <row r="131" spans="1:1" ht="13.2">
      <c r="A131" s="42"/>
    </row>
    <row r="132" spans="1:1" ht="13.2">
      <c r="A132" s="42"/>
    </row>
    <row r="133" spans="1:1" ht="13.2">
      <c r="A133" s="42"/>
    </row>
    <row r="134" spans="1:1" ht="13.2">
      <c r="A134" s="42"/>
    </row>
    <row r="135" spans="1:1" ht="13.2">
      <c r="A135" s="42"/>
    </row>
    <row r="136" spans="1:1" ht="13.2">
      <c r="A136" s="42"/>
    </row>
    <row r="137" spans="1:1" ht="13.2">
      <c r="A137" s="42"/>
    </row>
    <row r="138" spans="1:1" ht="13.2">
      <c r="A138" s="42"/>
    </row>
    <row r="139" spans="1:1" ht="13.2">
      <c r="A139" s="42"/>
    </row>
    <row r="140" spans="1:1" ht="13.2">
      <c r="A140" s="42"/>
    </row>
    <row r="141" spans="1:1" ht="13.2">
      <c r="A141" s="42"/>
    </row>
    <row r="142" spans="1:1" ht="13.2">
      <c r="A142" s="42"/>
    </row>
    <row r="143" spans="1:1" ht="13.2">
      <c r="A143" s="42"/>
    </row>
    <row r="144" spans="1:1" ht="13.2">
      <c r="A144" s="42"/>
    </row>
    <row r="145" spans="1:1" ht="13.2">
      <c r="A145" s="42"/>
    </row>
    <row r="146" spans="1:1" ht="13.2">
      <c r="A146" s="42"/>
    </row>
    <row r="147" spans="1:1" ht="13.2">
      <c r="A147" s="42"/>
    </row>
    <row r="148" spans="1:1" ht="13.2">
      <c r="A148" s="42"/>
    </row>
    <row r="149" spans="1:1" ht="13.2">
      <c r="A149" s="42"/>
    </row>
    <row r="150" spans="1:1" ht="13.2">
      <c r="A150" s="42"/>
    </row>
    <row r="151" spans="1:1" ht="13.2">
      <c r="A151" s="42"/>
    </row>
    <row r="152" spans="1:1" ht="13.2">
      <c r="A152" s="42"/>
    </row>
    <row r="153" spans="1:1" ht="13.2">
      <c r="A153" s="42"/>
    </row>
    <row r="154" spans="1:1" ht="13.2">
      <c r="A154" s="42"/>
    </row>
    <row r="155" spans="1:1" ht="13.2">
      <c r="A155" s="42"/>
    </row>
    <row r="156" spans="1:1" ht="13.2">
      <c r="A156" s="42"/>
    </row>
    <row r="157" spans="1:1" ht="13.2">
      <c r="A157" s="42"/>
    </row>
    <row r="158" spans="1:1" ht="13.2">
      <c r="A158" s="42"/>
    </row>
    <row r="159" spans="1:1" ht="13.2">
      <c r="A159" s="42"/>
    </row>
    <row r="160" spans="1:1" ht="13.2">
      <c r="A160" s="42"/>
    </row>
    <row r="161" spans="1:1" ht="13.2">
      <c r="A161" s="42"/>
    </row>
    <row r="162" spans="1:1" ht="13.2">
      <c r="A162" s="42"/>
    </row>
    <row r="163" spans="1:1" ht="13.2">
      <c r="A163" s="42"/>
    </row>
    <row r="164" spans="1:1" ht="13.2">
      <c r="A164" s="42"/>
    </row>
    <row r="165" spans="1:1" ht="13.2">
      <c r="A165" s="42"/>
    </row>
    <row r="166" spans="1:1" ht="13.2">
      <c r="A166" s="42"/>
    </row>
    <row r="167" spans="1:1" ht="13.2">
      <c r="A167" s="42"/>
    </row>
    <row r="168" spans="1:1" ht="13.2">
      <c r="A168" s="42"/>
    </row>
    <row r="169" spans="1:1" ht="13.2">
      <c r="A169" s="42"/>
    </row>
    <row r="170" spans="1:1" ht="13.2">
      <c r="A170" s="42"/>
    </row>
    <row r="171" spans="1:1" ht="13.2">
      <c r="A171" s="42"/>
    </row>
    <row r="172" spans="1:1" ht="13.2">
      <c r="A172" s="42"/>
    </row>
    <row r="173" spans="1:1" ht="13.2">
      <c r="A173" s="42"/>
    </row>
    <row r="174" spans="1:1" ht="13.2">
      <c r="A174" s="42"/>
    </row>
    <row r="175" spans="1:1" ht="13.2">
      <c r="A175" s="42"/>
    </row>
    <row r="176" spans="1:1" ht="13.2">
      <c r="A176" s="42"/>
    </row>
    <row r="177" spans="1:1" ht="13.2">
      <c r="A177" s="42"/>
    </row>
    <row r="178" spans="1:1" ht="13.2">
      <c r="A178" s="42"/>
    </row>
    <row r="179" spans="1:1" ht="13.2">
      <c r="A179" s="42"/>
    </row>
    <row r="180" spans="1:1" ht="13.2">
      <c r="A180" s="42"/>
    </row>
    <row r="181" spans="1:1" ht="13.2">
      <c r="A181" s="42"/>
    </row>
    <row r="182" spans="1:1" ht="13.2">
      <c r="A182" s="42"/>
    </row>
    <row r="183" spans="1:1" ht="13.2">
      <c r="A183" s="42"/>
    </row>
    <row r="184" spans="1:1" ht="13.2">
      <c r="A184" s="42"/>
    </row>
    <row r="185" spans="1:1" ht="13.2">
      <c r="A185" s="42"/>
    </row>
    <row r="186" spans="1:1" ht="13.2">
      <c r="A186" s="42"/>
    </row>
    <row r="187" spans="1:1" ht="13.2">
      <c r="A187" s="42"/>
    </row>
    <row r="188" spans="1:1" ht="13.2">
      <c r="A188" s="42"/>
    </row>
    <row r="189" spans="1:1" ht="13.2">
      <c r="A189" s="42"/>
    </row>
    <row r="190" spans="1:1" ht="13.2">
      <c r="A190" s="42"/>
    </row>
    <row r="191" spans="1:1" ht="13.2">
      <c r="A191" s="42"/>
    </row>
    <row r="192" spans="1:1" ht="13.2">
      <c r="A192" s="42"/>
    </row>
    <row r="193" spans="1:1" ht="13.2">
      <c r="A193" s="42"/>
    </row>
    <row r="194" spans="1:1" ht="13.2">
      <c r="A194" s="42"/>
    </row>
    <row r="195" spans="1:1" ht="13.2">
      <c r="A195" s="42"/>
    </row>
    <row r="196" spans="1:1" ht="13.2">
      <c r="A196" s="42"/>
    </row>
    <row r="197" spans="1:1" ht="13.2">
      <c r="A197" s="42"/>
    </row>
    <row r="198" spans="1:1" ht="13.2">
      <c r="A198" s="42"/>
    </row>
    <row r="199" spans="1:1" ht="13.2">
      <c r="A199" s="42"/>
    </row>
    <row r="200" spans="1:1" ht="13.2">
      <c r="A200" s="42"/>
    </row>
    <row r="201" spans="1:1" ht="13.2">
      <c r="A201" s="42"/>
    </row>
    <row r="202" spans="1:1" ht="13.2">
      <c r="A202" s="42"/>
    </row>
    <row r="203" spans="1:1" ht="13.2">
      <c r="A203" s="42"/>
    </row>
    <row r="204" spans="1:1" ht="13.2">
      <c r="A204" s="42"/>
    </row>
    <row r="205" spans="1:1" ht="13.2">
      <c r="A205" s="42"/>
    </row>
    <row r="206" spans="1:1" ht="13.2">
      <c r="A206" s="42"/>
    </row>
    <row r="207" spans="1:1" ht="13.2">
      <c r="A207" s="42"/>
    </row>
    <row r="208" spans="1:1" ht="13.2">
      <c r="A208" s="42"/>
    </row>
    <row r="209" spans="1:1" ht="13.2">
      <c r="A209" s="42"/>
    </row>
    <row r="210" spans="1:1" ht="13.2">
      <c r="A210" s="42"/>
    </row>
    <row r="211" spans="1:1" ht="13.2">
      <c r="A211" s="42"/>
    </row>
    <row r="212" spans="1:1" ht="13.2">
      <c r="A212" s="42"/>
    </row>
    <row r="213" spans="1:1" ht="13.2">
      <c r="A213" s="42"/>
    </row>
    <row r="214" spans="1:1" ht="13.2">
      <c r="A214" s="42"/>
    </row>
    <row r="215" spans="1:1" ht="13.2">
      <c r="A215" s="42"/>
    </row>
    <row r="216" spans="1:1" ht="13.2">
      <c r="A216" s="42"/>
    </row>
    <row r="217" spans="1:1" ht="13.2">
      <c r="A217" s="42"/>
    </row>
    <row r="218" spans="1:1" ht="13.2">
      <c r="A218" s="42"/>
    </row>
    <row r="219" spans="1:1" ht="13.2">
      <c r="A219" s="42"/>
    </row>
    <row r="220" spans="1:1" ht="13.2">
      <c r="A220" s="42"/>
    </row>
    <row r="221" spans="1:1" ht="13.2">
      <c r="A221" s="42"/>
    </row>
    <row r="222" spans="1:1" ht="13.2">
      <c r="A222" s="42"/>
    </row>
    <row r="223" spans="1:1" ht="13.2">
      <c r="A223" s="42"/>
    </row>
    <row r="224" spans="1:1" ht="13.2">
      <c r="A224" s="42"/>
    </row>
    <row r="225" spans="1:1" ht="13.2">
      <c r="A225" s="42"/>
    </row>
    <row r="226" spans="1:1" ht="13.2">
      <c r="A226" s="42"/>
    </row>
    <row r="227" spans="1:1" ht="13.2">
      <c r="A227" s="42"/>
    </row>
    <row r="228" spans="1:1" ht="13.2">
      <c r="A228" s="42"/>
    </row>
    <row r="229" spans="1:1" ht="13.2">
      <c r="A229" s="42"/>
    </row>
    <row r="230" spans="1:1" ht="13.2">
      <c r="A230" s="42"/>
    </row>
    <row r="231" spans="1:1" ht="13.2">
      <c r="A231" s="42"/>
    </row>
    <row r="232" spans="1:1" ht="13.2">
      <c r="A232" s="42"/>
    </row>
    <row r="233" spans="1:1" ht="13.2">
      <c r="A233" s="42"/>
    </row>
    <row r="234" spans="1:1" ht="13.2">
      <c r="A234" s="42"/>
    </row>
    <row r="235" spans="1:1" ht="13.2">
      <c r="A235" s="42"/>
    </row>
    <row r="236" spans="1:1" ht="13.2">
      <c r="A236" s="42"/>
    </row>
    <row r="237" spans="1:1" ht="13.2">
      <c r="A237" s="42"/>
    </row>
    <row r="238" spans="1:1" ht="13.2">
      <c r="A238" s="42"/>
    </row>
    <row r="239" spans="1:1" ht="13.2">
      <c r="A239" s="42"/>
    </row>
    <row r="240" spans="1:1" ht="13.2">
      <c r="A240" s="42"/>
    </row>
    <row r="241" spans="1:1" ht="13.2">
      <c r="A241" s="42"/>
    </row>
    <row r="242" spans="1:1" ht="13.2">
      <c r="A242" s="42"/>
    </row>
    <row r="243" spans="1:1" ht="13.2">
      <c r="A243" s="42"/>
    </row>
    <row r="244" spans="1:1" ht="13.2">
      <c r="A244" s="42"/>
    </row>
    <row r="245" spans="1:1" ht="13.2">
      <c r="A245" s="42"/>
    </row>
    <row r="246" spans="1:1" ht="13.2">
      <c r="A246" s="42"/>
    </row>
    <row r="247" spans="1:1" ht="13.2">
      <c r="A247" s="42"/>
    </row>
    <row r="248" spans="1:1" ht="13.2">
      <c r="A248" s="42"/>
    </row>
    <row r="249" spans="1:1" ht="13.2">
      <c r="A249" s="42"/>
    </row>
    <row r="250" spans="1:1" ht="13.2">
      <c r="A250" s="42"/>
    </row>
    <row r="251" spans="1:1" ht="13.2">
      <c r="A251" s="42"/>
    </row>
    <row r="252" spans="1:1" ht="13.2">
      <c r="A252" s="42"/>
    </row>
    <row r="253" spans="1:1" ht="13.2">
      <c r="A253" s="42"/>
    </row>
    <row r="254" spans="1:1" ht="13.2">
      <c r="A254" s="42"/>
    </row>
    <row r="255" spans="1:1" ht="13.2">
      <c r="A255" s="42"/>
    </row>
    <row r="256" spans="1:1" ht="13.2">
      <c r="A256" s="42"/>
    </row>
    <row r="257" spans="1:1" ht="13.2">
      <c r="A257" s="42"/>
    </row>
    <row r="258" spans="1:1" ht="13.2">
      <c r="A258" s="42"/>
    </row>
    <row r="259" spans="1:1" ht="13.2">
      <c r="A259" s="42"/>
    </row>
    <row r="260" spans="1:1" ht="13.2">
      <c r="A260" s="42"/>
    </row>
    <row r="261" spans="1:1" ht="13.2">
      <c r="A261" s="42"/>
    </row>
    <row r="262" spans="1:1" ht="13.2">
      <c r="A262" s="42"/>
    </row>
    <row r="263" spans="1:1" ht="13.2">
      <c r="A263" s="42"/>
    </row>
    <row r="264" spans="1:1" ht="13.2">
      <c r="A264" s="42"/>
    </row>
    <row r="265" spans="1:1" ht="13.2">
      <c r="A265" s="42"/>
    </row>
    <row r="266" spans="1:1" ht="13.2">
      <c r="A266" s="42"/>
    </row>
    <row r="267" spans="1:1" ht="13.2">
      <c r="A267" s="42"/>
    </row>
    <row r="268" spans="1:1" ht="13.2">
      <c r="A268" s="42"/>
    </row>
    <row r="269" spans="1:1" ht="13.2">
      <c r="A269" s="42"/>
    </row>
    <row r="270" spans="1:1" ht="13.2">
      <c r="A270" s="42"/>
    </row>
    <row r="271" spans="1:1" ht="13.2">
      <c r="A271" s="42"/>
    </row>
    <row r="272" spans="1:1" ht="13.2">
      <c r="A272" s="42"/>
    </row>
    <row r="273" spans="1:1" ht="13.2">
      <c r="A273" s="42"/>
    </row>
    <row r="274" spans="1:1" ht="13.2">
      <c r="A274" s="42"/>
    </row>
    <row r="275" spans="1:1" ht="13.2">
      <c r="A275" s="42"/>
    </row>
    <row r="276" spans="1:1" ht="13.2">
      <c r="A276" s="42"/>
    </row>
    <row r="277" spans="1:1" ht="13.2">
      <c r="A277" s="42"/>
    </row>
    <row r="278" spans="1:1" ht="13.2">
      <c r="A278" s="42"/>
    </row>
    <row r="279" spans="1:1" ht="13.2">
      <c r="A279" s="42"/>
    </row>
    <row r="280" spans="1:1" ht="13.2">
      <c r="A280" s="42"/>
    </row>
    <row r="281" spans="1:1" ht="13.2">
      <c r="A281" s="42"/>
    </row>
    <row r="282" spans="1:1" ht="13.2">
      <c r="A282" s="42"/>
    </row>
    <row r="283" spans="1:1" ht="13.2">
      <c r="A283" s="42"/>
    </row>
    <row r="284" spans="1:1" ht="13.2">
      <c r="A284" s="42"/>
    </row>
    <row r="285" spans="1:1" ht="13.2">
      <c r="A285" s="42"/>
    </row>
    <row r="286" spans="1:1" ht="13.2">
      <c r="A286" s="42"/>
    </row>
    <row r="287" spans="1:1" ht="13.2">
      <c r="A287" s="42"/>
    </row>
    <row r="288" spans="1:1" ht="13.2">
      <c r="A288" s="42"/>
    </row>
    <row r="289" spans="1:1" ht="13.2">
      <c r="A289" s="42"/>
    </row>
    <row r="290" spans="1:1" ht="13.2">
      <c r="A290" s="42"/>
    </row>
    <row r="291" spans="1:1" ht="13.2">
      <c r="A291" s="42"/>
    </row>
    <row r="292" spans="1:1" ht="13.2">
      <c r="A292" s="42"/>
    </row>
    <row r="293" spans="1:1" ht="13.2">
      <c r="A293" s="42"/>
    </row>
    <row r="294" spans="1:1" ht="13.2">
      <c r="A294" s="42"/>
    </row>
    <row r="295" spans="1:1" ht="13.2">
      <c r="A295" s="42"/>
    </row>
    <row r="296" spans="1:1" ht="13.2">
      <c r="A296" s="42"/>
    </row>
    <row r="297" spans="1:1" ht="13.2">
      <c r="A297" s="42"/>
    </row>
    <row r="298" spans="1:1" ht="13.2">
      <c r="A298" s="42"/>
    </row>
    <row r="299" spans="1:1" ht="13.2">
      <c r="A299" s="42"/>
    </row>
    <row r="300" spans="1:1" ht="13.2">
      <c r="A300" s="42"/>
    </row>
    <row r="301" spans="1:1" ht="13.2">
      <c r="A301" s="42"/>
    </row>
    <row r="302" spans="1:1" ht="13.2">
      <c r="A302" s="42"/>
    </row>
    <row r="303" spans="1:1" ht="13.2">
      <c r="A303" s="42"/>
    </row>
    <row r="304" spans="1:1" ht="13.2">
      <c r="A304" s="42"/>
    </row>
    <row r="305" spans="1:1" ht="13.2">
      <c r="A305" s="42"/>
    </row>
    <row r="306" spans="1:1" ht="13.2">
      <c r="A306" s="42"/>
    </row>
    <row r="307" spans="1:1" ht="13.2">
      <c r="A307" s="42"/>
    </row>
    <row r="308" spans="1:1" ht="13.2">
      <c r="A308" s="42"/>
    </row>
    <row r="309" spans="1:1" ht="13.2">
      <c r="A309" s="42"/>
    </row>
    <row r="310" spans="1:1" ht="13.2">
      <c r="A310" s="42"/>
    </row>
    <row r="311" spans="1:1" ht="13.2">
      <c r="A311" s="42"/>
    </row>
    <row r="312" spans="1:1" ht="13.2">
      <c r="A312" s="42"/>
    </row>
    <row r="313" spans="1:1" ht="13.2">
      <c r="A313" s="42"/>
    </row>
    <row r="314" spans="1:1" ht="13.2">
      <c r="A314" s="42"/>
    </row>
    <row r="315" spans="1:1" ht="13.2">
      <c r="A315" s="42"/>
    </row>
    <row r="316" spans="1:1" ht="13.2">
      <c r="A316" s="42"/>
    </row>
    <row r="317" spans="1:1" ht="13.2">
      <c r="A317" s="42"/>
    </row>
    <row r="318" spans="1:1" ht="13.2">
      <c r="A318" s="42"/>
    </row>
    <row r="319" spans="1:1" ht="13.2">
      <c r="A319" s="42"/>
    </row>
    <row r="320" spans="1:1" ht="13.2">
      <c r="A320" s="42"/>
    </row>
    <row r="321" spans="1:1" ht="13.2">
      <c r="A321" s="42"/>
    </row>
    <row r="322" spans="1:1" ht="13.2">
      <c r="A322" s="42"/>
    </row>
    <row r="323" spans="1:1" ht="13.2">
      <c r="A323" s="42"/>
    </row>
    <row r="324" spans="1:1" ht="13.2">
      <c r="A324" s="42"/>
    </row>
    <row r="325" spans="1:1" ht="13.2">
      <c r="A325" s="42"/>
    </row>
    <row r="326" spans="1:1" ht="13.2">
      <c r="A326" s="42"/>
    </row>
    <row r="327" spans="1:1" ht="13.2">
      <c r="A327" s="42"/>
    </row>
    <row r="328" spans="1:1" ht="13.2">
      <c r="A328" s="42"/>
    </row>
    <row r="329" spans="1:1" ht="13.2">
      <c r="A329" s="42"/>
    </row>
    <row r="330" spans="1:1" ht="13.2">
      <c r="A330" s="42"/>
    </row>
    <row r="331" spans="1:1" ht="13.2">
      <c r="A331" s="42"/>
    </row>
    <row r="332" spans="1:1" ht="13.2">
      <c r="A332" s="42"/>
    </row>
    <row r="333" spans="1:1" ht="13.2">
      <c r="A333" s="42"/>
    </row>
    <row r="334" spans="1:1" ht="13.2">
      <c r="A334" s="42"/>
    </row>
    <row r="335" spans="1:1" ht="13.2">
      <c r="A335" s="42"/>
    </row>
    <row r="336" spans="1:1" ht="13.2">
      <c r="A336" s="42"/>
    </row>
    <row r="337" spans="1:1" ht="13.2">
      <c r="A337" s="42"/>
    </row>
    <row r="338" spans="1:1" ht="13.2">
      <c r="A338" s="42"/>
    </row>
    <row r="339" spans="1:1" ht="13.2">
      <c r="A339" s="42"/>
    </row>
    <row r="340" spans="1:1" ht="13.2">
      <c r="A340" s="42"/>
    </row>
    <row r="341" spans="1:1" ht="13.2">
      <c r="A341" s="42"/>
    </row>
    <row r="342" spans="1:1" ht="13.2">
      <c r="A342" s="42"/>
    </row>
    <row r="343" spans="1:1" ht="13.2">
      <c r="A343" s="42"/>
    </row>
    <row r="344" spans="1:1" ht="13.2">
      <c r="A344" s="42"/>
    </row>
    <row r="345" spans="1:1" ht="13.2">
      <c r="A345" s="42"/>
    </row>
    <row r="346" spans="1:1" ht="13.2">
      <c r="A346" s="42"/>
    </row>
    <row r="347" spans="1:1" ht="13.2">
      <c r="A347" s="42"/>
    </row>
    <row r="348" spans="1:1" ht="13.2">
      <c r="A348" s="42"/>
    </row>
    <row r="349" spans="1:1" ht="13.2">
      <c r="A349" s="42"/>
    </row>
    <row r="350" spans="1:1" ht="13.2">
      <c r="A350" s="42"/>
    </row>
    <row r="351" spans="1:1" ht="13.2">
      <c r="A351" s="42"/>
    </row>
    <row r="352" spans="1:1" ht="13.2">
      <c r="A352" s="42"/>
    </row>
    <row r="353" spans="1:1" ht="13.2">
      <c r="A353" s="42"/>
    </row>
    <row r="354" spans="1:1" ht="13.2">
      <c r="A354" s="42"/>
    </row>
    <row r="355" spans="1:1" ht="13.2">
      <c r="A355" s="42"/>
    </row>
    <row r="356" spans="1:1" ht="13.2">
      <c r="A356" s="42"/>
    </row>
    <row r="357" spans="1:1" ht="13.2">
      <c r="A357" s="42"/>
    </row>
    <row r="358" spans="1:1" ht="13.2">
      <c r="A358" s="42"/>
    </row>
    <row r="359" spans="1:1" ht="13.2">
      <c r="A359" s="42"/>
    </row>
    <row r="360" spans="1:1" ht="13.2">
      <c r="A360" s="42"/>
    </row>
    <row r="361" spans="1:1" ht="13.2">
      <c r="A361" s="42"/>
    </row>
    <row r="362" spans="1:1" ht="13.2">
      <c r="A362" s="42"/>
    </row>
    <row r="363" spans="1:1" ht="13.2">
      <c r="A363" s="42"/>
    </row>
    <row r="364" spans="1:1" ht="13.2">
      <c r="A364" s="42"/>
    </row>
    <row r="365" spans="1:1" ht="13.2">
      <c r="A365" s="42"/>
    </row>
    <row r="366" spans="1:1" ht="13.2">
      <c r="A366" s="42"/>
    </row>
    <row r="367" spans="1:1" ht="13.2">
      <c r="A367" s="42"/>
    </row>
    <row r="368" spans="1:1" ht="13.2">
      <c r="A368" s="42"/>
    </row>
    <row r="369" spans="1:1" ht="13.2">
      <c r="A369" s="42"/>
    </row>
    <row r="370" spans="1:1" ht="13.2">
      <c r="A370" s="42"/>
    </row>
    <row r="371" spans="1:1" ht="13.2">
      <c r="A371" s="42"/>
    </row>
    <row r="372" spans="1:1" ht="13.2">
      <c r="A372" s="42"/>
    </row>
    <row r="373" spans="1:1" ht="13.2">
      <c r="A373" s="42"/>
    </row>
    <row r="374" spans="1:1" ht="13.2">
      <c r="A374" s="42"/>
    </row>
    <row r="375" spans="1:1" ht="13.2">
      <c r="A375" s="42"/>
    </row>
    <row r="376" spans="1:1" ht="13.2">
      <c r="A376" s="42"/>
    </row>
    <row r="377" spans="1:1" ht="13.2">
      <c r="A377" s="42"/>
    </row>
    <row r="378" spans="1:1" ht="13.2">
      <c r="A378" s="42"/>
    </row>
    <row r="379" spans="1:1" ht="13.2">
      <c r="A379" s="42"/>
    </row>
    <row r="380" spans="1:1" ht="13.2">
      <c r="A380" s="42"/>
    </row>
    <row r="381" spans="1:1" ht="13.2">
      <c r="A381" s="42"/>
    </row>
    <row r="382" spans="1:1" ht="13.2">
      <c r="A382" s="42"/>
    </row>
    <row r="383" spans="1:1" ht="13.2">
      <c r="A383" s="42"/>
    </row>
    <row r="384" spans="1:1" ht="13.2">
      <c r="A384" s="42"/>
    </row>
    <row r="385" spans="1:1" ht="13.2">
      <c r="A385" s="42"/>
    </row>
    <row r="386" spans="1:1" ht="13.2">
      <c r="A386" s="42"/>
    </row>
    <row r="387" spans="1:1" ht="13.2">
      <c r="A387" s="42"/>
    </row>
    <row r="388" spans="1:1" ht="13.2">
      <c r="A388" s="42"/>
    </row>
    <row r="389" spans="1:1" ht="13.2">
      <c r="A389" s="42"/>
    </row>
    <row r="390" spans="1:1" ht="13.2">
      <c r="A390" s="42"/>
    </row>
    <row r="391" spans="1:1" ht="13.2">
      <c r="A391" s="42"/>
    </row>
    <row r="392" spans="1:1" ht="13.2">
      <c r="A392" s="42"/>
    </row>
    <row r="393" spans="1:1" ht="13.2">
      <c r="A393" s="42"/>
    </row>
    <row r="394" spans="1:1" ht="13.2">
      <c r="A394" s="42"/>
    </row>
    <row r="395" spans="1:1" ht="13.2">
      <c r="A395" s="42"/>
    </row>
    <row r="396" spans="1:1" ht="13.2">
      <c r="A396" s="42"/>
    </row>
    <row r="397" spans="1:1" ht="13.2">
      <c r="A397" s="42"/>
    </row>
    <row r="398" spans="1:1" ht="13.2">
      <c r="A398" s="42"/>
    </row>
    <row r="399" spans="1:1" ht="13.2">
      <c r="A399" s="42"/>
    </row>
    <row r="400" spans="1:1" ht="13.2">
      <c r="A400" s="42"/>
    </row>
    <row r="401" spans="1:1" ht="13.2">
      <c r="A401" s="42"/>
    </row>
    <row r="402" spans="1:1" ht="13.2">
      <c r="A402" s="42"/>
    </row>
    <row r="403" spans="1:1" ht="13.2">
      <c r="A403" s="42"/>
    </row>
    <row r="404" spans="1:1" ht="13.2">
      <c r="A404" s="42"/>
    </row>
    <row r="405" spans="1:1" ht="13.2">
      <c r="A405" s="42"/>
    </row>
    <row r="406" spans="1:1" ht="13.2">
      <c r="A406" s="42"/>
    </row>
    <row r="407" spans="1:1" ht="13.2">
      <c r="A407" s="42"/>
    </row>
    <row r="408" spans="1:1" ht="13.2">
      <c r="A408" s="42"/>
    </row>
    <row r="409" spans="1:1" ht="13.2">
      <c r="A409" s="42"/>
    </row>
    <row r="410" spans="1:1" ht="13.2">
      <c r="A410" s="42"/>
    </row>
    <row r="411" spans="1:1" ht="13.2">
      <c r="A411" s="42"/>
    </row>
    <row r="412" spans="1:1" ht="13.2">
      <c r="A412" s="42"/>
    </row>
    <row r="413" spans="1:1" ht="13.2">
      <c r="A413" s="42"/>
    </row>
    <row r="414" spans="1:1" ht="13.2">
      <c r="A414" s="42"/>
    </row>
    <row r="415" spans="1:1" ht="13.2">
      <c r="A415" s="42"/>
    </row>
    <row r="416" spans="1:1" ht="13.2">
      <c r="A416" s="42"/>
    </row>
    <row r="417" spans="1:1" ht="13.2">
      <c r="A417" s="42"/>
    </row>
    <row r="418" spans="1:1" ht="13.2">
      <c r="A418" s="42"/>
    </row>
    <row r="419" spans="1:1" ht="13.2">
      <c r="A419" s="42"/>
    </row>
    <row r="420" spans="1:1" ht="13.2">
      <c r="A420" s="42"/>
    </row>
    <row r="421" spans="1:1" ht="13.2">
      <c r="A421" s="42"/>
    </row>
    <row r="422" spans="1:1" ht="13.2">
      <c r="A422" s="42"/>
    </row>
    <row r="423" spans="1:1" ht="13.2">
      <c r="A423" s="42"/>
    </row>
    <row r="424" spans="1:1" ht="13.2">
      <c r="A424" s="42"/>
    </row>
    <row r="425" spans="1:1" ht="13.2">
      <c r="A425" s="42"/>
    </row>
    <row r="426" spans="1:1" ht="13.2">
      <c r="A426" s="42"/>
    </row>
    <row r="427" spans="1:1" ht="13.2">
      <c r="A427" s="42"/>
    </row>
    <row r="428" spans="1:1" ht="13.2">
      <c r="A428" s="42"/>
    </row>
    <row r="429" spans="1:1" ht="13.2">
      <c r="A429" s="42"/>
    </row>
    <row r="430" spans="1:1" ht="13.2">
      <c r="A430" s="42"/>
    </row>
    <row r="431" spans="1:1" ht="13.2">
      <c r="A431" s="42"/>
    </row>
    <row r="432" spans="1:1" ht="13.2">
      <c r="A432" s="42"/>
    </row>
    <row r="433" spans="1:1" ht="13.2">
      <c r="A433" s="42"/>
    </row>
    <row r="434" spans="1:1" ht="13.2">
      <c r="A434" s="42"/>
    </row>
    <row r="435" spans="1:1" ht="13.2">
      <c r="A435" s="42"/>
    </row>
    <row r="436" spans="1:1" ht="13.2">
      <c r="A436" s="42"/>
    </row>
    <row r="437" spans="1:1" ht="13.2">
      <c r="A437" s="42"/>
    </row>
    <row r="438" spans="1:1" ht="13.2">
      <c r="A438" s="42"/>
    </row>
    <row r="439" spans="1:1" ht="13.2">
      <c r="A439" s="42"/>
    </row>
    <row r="440" spans="1:1" ht="13.2">
      <c r="A440" s="42"/>
    </row>
    <row r="441" spans="1:1" ht="13.2">
      <c r="A441" s="42"/>
    </row>
    <row r="442" spans="1:1" ht="13.2">
      <c r="A442" s="42"/>
    </row>
    <row r="443" spans="1:1" ht="13.2">
      <c r="A443" s="42"/>
    </row>
    <row r="444" spans="1:1" ht="13.2">
      <c r="A444" s="42"/>
    </row>
    <row r="445" spans="1:1" ht="13.2">
      <c r="A445" s="42"/>
    </row>
    <row r="446" spans="1:1" ht="13.2">
      <c r="A446" s="42"/>
    </row>
    <row r="447" spans="1:1" ht="13.2">
      <c r="A447" s="42"/>
    </row>
    <row r="448" spans="1:1" ht="13.2">
      <c r="A448" s="42"/>
    </row>
    <row r="449" spans="1:1" ht="13.2">
      <c r="A449" s="42"/>
    </row>
    <row r="450" spans="1:1" ht="13.2">
      <c r="A450" s="42"/>
    </row>
    <row r="451" spans="1:1" ht="13.2">
      <c r="A451" s="42"/>
    </row>
    <row r="452" spans="1:1" ht="13.2">
      <c r="A452" s="42"/>
    </row>
    <row r="453" spans="1:1" ht="13.2">
      <c r="A453" s="42"/>
    </row>
    <row r="454" spans="1:1" ht="13.2">
      <c r="A454" s="42"/>
    </row>
    <row r="455" spans="1:1" ht="13.2">
      <c r="A455" s="42"/>
    </row>
    <row r="456" spans="1:1" ht="13.2">
      <c r="A456" s="42"/>
    </row>
    <row r="457" spans="1:1" ht="13.2">
      <c r="A457" s="42"/>
    </row>
    <row r="458" spans="1:1" ht="13.2">
      <c r="A458" s="42"/>
    </row>
    <row r="459" spans="1:1" ht="13.2">
      <c r="A459" s="42"/>
    </row>
    <row r="460" spans="1:1" ht="13.2">
      <c r="A460" s="42"/>
    </row>
    <row r="461" spans="1:1" ht="13.2">
      <c r="A461" s="42"/>
    </row>
    <row r="462" spans="1:1" ht="13.2">
      <c r="A462" s="42"/>
    </row>
    <row r="463" spans="1:1" ht="13.2">
      <c r="A463" s="42"/>
    </row>
    <row r="464" spans="1:1" ht="13.2">
      <c r="A464" s="42"/>
    </row>
    <row r="465" spans="1:1" ht="13.2">
      <c r="A465" s="42"/>
    </row>
    <row r="466" spans="1:1" ht="13.2">
      <c r="A466" s="42"/>
    </row>
    <row r="467" spans="1:1" ht="13.2">
      <c r="A467" s="42"/>
    </row>
    <row r="468" spans="1:1" ht="13.2">
      <c r="A468" s="42"/>
    </row>
    <row r="469" spans="1:1" ht="13.2">
      <c r="A469" s="42"/>
    </row>
    <row r="470" spans="1:1" ht="13.2">
      <c r="A470" s="42"/>
    </row>
    <row r="471" spans="1:1" ht="13.2">
      <c r="A471" s="42"/>
    </row>
    <row r="472" spans="1:1" ht="13.2">
      <c r="A472" s="42"/>
    </row>
    <row r="473" spans="1:1" ht="13.2">
      <c r="A473" s="42"/>
    </row>
    <row r="474" spans="1:1" ht="13.2">
      <c r="A474" s="42"/>
    </row>
    <row r="475" spans="1:1" ht="13.2">
      <c r="A475" s="42"/>
    </row>
    <row r="476" spans="1:1" ht="13.2">
      <c r="A476" s="42"/>
    </row>
    <row r="477" spans="1:1" ht="13.2">
      <c r="A477" s="42"/>
    </row>
    <row r="478" spans="1:1" ht="13.2">
      <c r="A478" s="42"/>
    </row>
    <row r="479" spans="1:1" ht="13.2">
      <c r="A479" s="42"/>
    </row>
    <row r="480" spans="1:1" ht="13.2">
      <c r="A480" s="42"/>
    </row>
    <row r="481" spans="1:1" ht="13.2">
      <c r="A481" s="42"/>
    </row>
    <row r="482" spans="1:1" ht="13.2">
      <c r="A482" s="42"/>
    </row>
    <row r="483" spans="1:1" ht="13.2">
      <c r="A483" s="42"/>
    </row>
    <row r="484" spans="1:1" ht="13.2">
      <c r="A484" s="42"/>
    </row>
    <row r="485" spans="1:1" ht="13.2">
      <c r="A485" s="42"/>
    </row>
    <row r="486" spans="1:1" ht="13.2">
      <c r="A486" s="42"/>
    </row>
    <row r="487" spans="1:1" ht="13.2">
      <c r="A487" s="42"/>
    </row>
    <row r="488" spans="1:1" ht="13.2">
      <c r="A488" s="42"/>
    </row>
    <row r="489" spans="1:1" ht="13.2">
      <c r="A489" s="42"/>
    </row>
    <row r="490" spans="1:1" ht="13.2">
      <c r="A490" s="42"/>
    </row>
    <row r="491" spans="1:1" ht="13.2">
      <c r="A491" s="42"/>
    </row>
    <row r="492" spans="1:1" ht="13.2">
      <c r="A492" s="42"/>
    </row>
    <row r="493" spans="1:1" ht="13.2">
      <c r="A493" s="42"/>
    </row>
    <row r="494" spans="1:1" ht="13.2">
      <c r="A494" s="42"/>
    </row>
    <row r="495" spans="1:1" ht="13.2">
      <c r="A495" s="42"/>
    </row>
    <row r="496" spans="1:1" ht="13.2">
      <c r="A496" s="42"/>
    </row>
    <row r="497" spans="1:1" ht="13.2">
      <c r="A497" s="42"/>
    </row>
    <row r="498" spans="1:1" ht="13.2">
      <c r="A498" s="42"/>
    </row>
    <row r="499" spans="1:1" ht="13.2">
      <c r="A499" s="42"/>
    </row>
    <row r="500" spans="1:1" ht="13.2">
      <c r="A500" s="42"/>
    </row>
    <row r="501" spans="1:1" ht="13.2">
      <c r="A501" s="42"/>
    </row>
    <row r="502" spans="1:1" ht="13.2">
      <c r="A502" s="42"/>
    </row>
    <row r="503" spans="1:1" ht="13.2">
      <c r="A503" s="42"/>
    </row>
    <row r="504" spans="1:1" ht="13.2">
      <c r="A504" s="42"/>
    </row>
    <row r="505" spans="1:1" ht="13.2">
      <c r="A505" s="42"/>
    </row>
    <row r="506" spans="1:1" ht="13.2">
      <c r="A506" s="42"/>
    </row>
    <row r="507" spans="1:1" ht="13.2">
      <c r="A507" s="42"/>
    </row>
    <row r="508" spans="1:1" ht="13.2">
      <c r="A508" s="42"/>
    </row>
    <row r="509" spans="1:1" ht="13.2">
      <c r="A509" s="42"/>
    </row>
    <row r="510" spans="1:1" ht="13.2">
      <c r="A510" s="42"/>
    </row>
    <row r="511" spans="1:1" ht="13.2">
      <c r="A511" s="42"/>
    </row>
    <row r="512" spans="1:1" ht="13.2">
      <c r="A512" s="42"/>
    </row>
    <row r="513" spans="1:1" ht="13.2">
      <c r="A513" s="42"/>
    </row>
    <row r="514" spans="1:1" ht="13.2">
      <c r="A514" s="42"/>
    </row>
    <row r="515" spans="1:1" ht="13.2">
      <c r="A515" s="42"/>
    </row>
    <row r="516" spans="1:1" ht="13.2">
      <c r="A516" s="42"/>
    </row>
    <row r="517" spans="1:1" ht="13.2">
      <c r="A517" s="42"/>
    </row>
    <row r="518" spans="1:1" ht="13.2">
      <c r="A518" s="42"/>
    </row>
    <row r="519" spans="1:1" ht="13.2">
      <c r="A519" s="42"/>
    </row>
    <row r="520" spans="1:1" ht="13.2">
      <c r="A520" s="42"/>
    </row>
    <row r="521" spans="1:1" ht="13.2">
      <c r="A521" s="42"/>
    </row>
    <row r="522" spans="1:1" ht="13.2">
      <c r="A522" s="42"/>
    </row>
    <row r="523" spans="1:1" ht="13.2">
      <c r="A523" s="42"/>
    </row>
    <row r="524" spans="1:1" ht="13.2">
      <c r="A524" s="42"/>
    </row>
    <row r="525" spans="1:1" ht="13.2">
      <c r="A525" s="42"/>
    </row>
    <row r="526" spans="1:1" ht="13.2">
      <c r="A526" s="42"/>
    </row>
    <row r="527" spans="1:1" ht="13.2">
      <c r="A527" s="42"/>
    </row>
    <row r="528" spans="1:1" ht="13.2">
      <c r="A528" s="42"/>
    </row>
    <row r="529" spans="1:1" ht="13.2">
      <c r="A529" s="42"/>
    </row>
    <row r="530" spans="1:1" ht="13.2">
      <c r="A530" s="42"/>
    </row>
    <row r="531" spans="1:1" ht="13.2">
      <c r="A531" s="42"/>
    </row>
    <row r="532" spans="1:1" ht="13.2">
      <c r="A532" s="42"/>
    </row>
    <row r="533" spans="1:1" ht="13.2">
      <c r="A533" s="42"/>
    </row>
    <row r="534" spans="1:1" ht="13.2">
      <c r="A534" s="42"/>
    </row>
    <row r="535" spans="1:1" ht="13.2">
      <c r="A535" s="42"/>
    </row>
    <row r="536" spans="1:1" ht="13.2">
      <c r="A536" s="42"/>
    </row>
    <row r="537" spans="1:1" ht="13.2">
      <c r="A537" s="42"/>
    </row>
    <row r="538" spans="1:1" ht="13.2">
      <c r="A538" s="42"/>
    </row>
    <row r="539" spans="1:1" ht="13.2">
      <c r="A539" s="42"/>
    </row>
    <row r="540" spans="1:1" ht="13.2">
      <c r="A540" s="42"/>
    </row>
    <row r="541" spans="1:1" ht="13.2">
      <c r="A541" s="42"/>
    </row>
    <row r="542" spans="1:1" ht="13.2">
      <c r="A542" s="42"/>
    </row>
    <row r="543" spans="1:1" ht="13.2">
      <c r="A543" s="42"/>
    </row>
    <row r="544" spans="1:1" ht="13.2">
      <c r="A544" s="42"/>
    </row>
    <row r="545" spans="1:1" ht="13.2">
      <c r="A545" s="42"/>
    </row>
    <row r="546" spans="1:1" ht="13.2">
      <c r="A546" s="42"/>
    </row>
    <row r="547" spans="1:1" ht="13.2">
      <c r="A547" s="42"/>
    </row>
    <row r="548" spans="1:1" ht="13.2">
      <c r="A548" s="42"/>
    </row>
    <row r="549" spans="1:1" ht="13.2">
      <c r="A549" s="42"/>
    </row>
    <row r="550" spans="1:1" ht="13.2">
      <c r="A550" s="42"/>
    </row>
    <row r="551" spans="1:1" ht="13.2">
      <c r="A551" s="42"/>
    </row>
    <row r="552" spans="1:1" ht="13.2">
      <c r="A552" s="42"/>
    </row>
    <row r="553" spans="1:1" ht="13.2">
      <c r="A553" s="42"/>
    </row>
    <row r="554" spans="1:1" ht="13.2">
      <c r="A554" s="42"/>
    </row>
    <row r="555" spans="1:1" ht="13.2">
      <c r="A555" s="42"/>
    </row>
    <row r="556" spans="1:1" ht="13.2">
      <c r="A556" s="42"/>
    </row>
    <row r="557" spans="1:1" ht="13.2">
      <c r="A557" s="42"/>
    </row>
    <row r="558" spans="1:1" ht="13.2">
      <c r="A558" s="42"/>
    </row>
    <row r="559" spans="1:1" ht="13.2">
      <c r="A559" s="42"/>
    </row>
    <row r="560" spans="1:1" ht="13.2">
      <c r="A560" s="42"/>
    </row>
    <row r="561" spans="1:1" ht="13.2">
      <c r="A561" s="42"/>
    </row>
    <row r="562" spans="1:1" ht="13.2">
      <c r="A562" s="42"/>
    </row>
    <row r="563" spans="1:1" ht="13.2">
      <c r="A563" s="42"/>
    </row>
    <row r="564" spans="1:1" ht="13.2">
      <c r="A564" s="42"/>
    </row>
    <row r="565" spans="1:1" ht="13.2">
      <c r="A565" s="42"/>
    </row>
    <row r="566" spans="1:1" ht="13.2">
      <c r="A566" s="42"/>
    </row>
    <row r="567" spans="1:1" ht="13.2">
      <c r="A567" s="42"/>
    </row>
    <row r="568" spans="1:1" ht="13.2">
      <c r="A568" s="42"/>
    </row>
    <row r="569" spans="1:1" ht="13.2">
      <c r="A569" s="42"/>
    </row>
    <row r="570" spans="1:1" ht="13.2">
      <c r="A570" s="42"/>
    </row>
    <row r="571" spans="1:1" ht="13.2">
      <c r="A571" s="42"/>
    </row>
    <row r="572" spans="1:1" ht="13.2">
      <c r="A572" s="42"/>
    </row>
    <row r="573" spans="1:1" ht="13.2">
      <c r="A573" s="42"/>
    </row>
    <row r="574" spans="1:1" ht="13.2">
      <c r="A574" s="42"/>
    </row>
    <row r="575" spans="1:1" ht="13.2">
      <c r="A575" s="42"/>
    </row>
    <row r="576" spans="1:1" ht="13.2">
      <c r="A576" s="42"/>
    </row>
    <row r="577" spans="1:1" ht="13.2">
      <c r="A577" s="42"/>
    </row>
    <row r="578" spans="1:1" ht="13.2">
      <c r="A578" s="42"/>
    </row>
    <row r="579" spans="1:1" ht="13.2">
      <c r="A579" s="42"/>
    </row>
    <row r="580" spans="1:1" ht="13.2">
      <c r="A580" s="42"/>
    </row>
    <row r="581" spans="1:1" ht="13.2">
      <c r="A581" s="42"/>
    </row>
    <row r="582" spans="1:1" ht="13.2">
      <c r="A582" s="42"/>
    </row>
    <row r="583" spans="1:1" ht="13.2">
      <c r="A583" s="42"/>
    </row>
    <row r="584" spans="1:1" ht="13.2">
      <c r="A584" s="42"/>
    </row>
    <row r="585" spans="1:1" ht="13.2">
      <c r="A585" s="42"/>
    </row>
    <row r="586" spans="1:1" ht="13.2">
      <c r="A586" s="42"/>
    </row>
    <row r="587" spans="1:1" ht="13.2">
      <c r="A587" s="42"/>
    </row>
    <row r="588" spans="1:1" ht="13.2">
      <c r="A588" s="42"/>
    </row>
    <row r="589" spans="1:1" ht="13.2">
      <c r="A589" s="42"/>
    </row>
    <row r="590" spans="1:1" ht="13.2">
      <c r="A590" s="42"/>
    </row>
    <row r="591" spans="1:1" ht="13.2">
      <c r="A591" s="42"/>
    </row>
    <row r="592" spans="1:1" ht="13.2">
      <c r="A592" s="42"/>
    </row>
    <row r="593" spans="1:1" ht="13.2">
      <c r="A593" s="42"/>
    </row>
    <row r="594" spans="1:1" ht="13.2">
      <c r="A594" s="42"/>
    </row>
    <row r="595" spans="1:1" ht="13.2">
      <c r="A595" s="42"/>
    </row>
    <row r="596" spans="1:1" ht="13.2">
      <c r="A596" s="42"/>
    </row>
    <row r="597" spans="1:1" ht="13.2">
      <c r="A597" s="42"/>
    </row>
    <row r="598" spans="1:1" ht="13.2">
      <c r="A598" s="42"/>
    </row>
    <row r="599" spans="1:1" ht="13.2">
      <c r="A599" s="42"/>
    </row>
    <row r="600" spans="1:1" ht="13.2">
      <c r="A600" s="42"/>
    </row>
    <row r="601" spans="1:1" ht="13.2">
      <c r="A601" s="42"/>
    </row>
    <row r="602" spans="1:1" ht="13.2">
      <c r="A602" s="42"/>
    </row>
    <row r="603" spans="1:1" ht="13.2">
      <c r="A603" s="42"/>
    </row>
    <row r="604" spans="1:1" ht="13.2">
      <c r="A604" s="42"/>
    </row>
    <row r="605" spans="1:1" ht="13.2">
      <c r="A605" s="42"/>
    </row>
    <row r="606" spans="1:1" ht="13.2">
      <c r="A606" s="42"/>
    </row>
    <row r="607" spans="1:1" ht="13.2">
      <c r="A607" s="42"/>
    </row>
    <row r="608" spans="1:1" ht="13.2">
      <c r="A608" s="42"/>
    </row>
    <row r="609" spans="1:1" ht="13.2">
      <c r="A609" s="42"/>
    </row>
    <row r="610" spans="1:1" ht="13.2">
      <c r="A610" s="42"/>
    </row>
    <row r="611" spans="1:1" ht="13.2">
      <c r="A611" s="42"/>
    </row>
    <row r="612" spans="1:1" ht="13.2">
      <c r="A612" s="42"/>
    </row>
    <row r="613" spans="1:1" ht="13.2">
      <c r="A613" s="42"/>
    </row>
    <row r="614" spans="1:1" ht="13.2">
      <c r="A614" s="42"/>
    </row>
    <row r="615" spans="1:1" ht="13.2">
      <c r="A615" s="42"/>
    </row>
    <row r="616" spans="1:1" ht="13.2">
      <c r="A616" s="42"/>
    </row>
    <row r="617" spans="1:1" ht="13.2">
      <c r="A617" s="42"/>
    </row>
    <row r="618" spans="1:1" ht="13.2">
      <c r="A618" s="42"/>
    </row>
    <row r="619" spans="1:1" ht="13.2">
      <c r="A619" s="42"/>
    </row>
    <row r="620" spans="1:1" ht="13.2">
      <c r="A620" s="42"/>
    </row>
    <row r="621" spans="1:1" ht="13.2">
      <c r="A621" s="42"/>
    </row>
    <row r="622" spans="1:1" ht="13.2">
      <c r="A622" s="42"/>
    </row>
    <row r="623" spans="1:1" ht="13.2">
      <c r="A623" s="42"/>
    </row>
    <row r="624" spans="1:1" ht="13.2">
      <c r="A624" s="42"/>
    </row>
    <row r="625" spans="1:1" ht="13.2">
      <c r="A625" s="42"/>
    </row>
    <row r="626" spans="1:1" ht="13.2">
      <c r="A626" s="42"/>
    </row>
    <row r="627" spans="1:1" ht="13.2">
      <c r="A627" s="42"/>
    </row>
    <row r="628" spans="1:1" ht="13.2">
      <c r="A628" s="42"/>
    </row>
    <row r="629" spans="1:1" ht="13.2">
      <c r="A629" s="42"/>
    </row>
    <row r="630" spans="1:1" ht="13.2">
      <c r="A630" s="42"/>
    </row>
    <row r="631" spans="1:1" ht="13.2">
      <c r="A631" s="42"/>
    </row>
    <row r="632" spans="1:1" ht="13.2">
      <c r="A632" s="42"/>
    </row>
    <row r="633" spans="1:1" ht="13.2">
      <c r="A633" s="42"/>
    </row>
    <row r="634" spans="1:1" ht="13.2">
      <c r="A634" s="42"/>
    </row>
    <row r="635" spans="1:1" ht="13.2">
      <c r="A635" s="42"/>
    </row>
    <row r="636" spans="1:1" ht="13.2">
      <c r="A636" s="42"/>
    </row>
    <row r="637" spans="1:1" ht="13.2">
      <c r="A637" s="42"/>
    </row>
    <row r="638" spans="1:1" ht="13.2">
      <c r="A638" s="42"/>
    </row>
    <row r="639" spans="1:1" ht="13.2">
      <c r="A639" s="42"/>
    </row>
    <row r="640" spans="1:1" ht="13.2">
      <c r="A640" s="42"/>
    </row>
    <row r="641" spans="1:1" ht="13.2">
      <c r="A641" s="42"/>
    </row>
    <row r="642" spans="1:1" ht="13.2">
      <c r="A642" s="42"/>
    </row>
    <row r="643" spans="1:1" ht="13.2">
      <c r="A643" s="42"/>
    </row>
    <row r="644" spans="1:1" ht="13.2">
      <c r="A644" s="42"/>
    </row>
    <row r="645" spans="1:1" ht="13.2">
      <c r="A645" s="42"/>
    </row>
    <row r="646" spans="1:1" ht="13.2">
      <c r="A646" s="42"/>
    </row>
    <row r="647" spans="1:1" ht="13.2">
      <c r="A647" s="42"/>
    </row>
    <row r="648" spans="1:1" ht="13.2">
      <c r="A648" s="42"/>
    </row>
    <row r="649" spans="1:1" ht="13.2">
      <c r="A649" s="42"/>
    </row>
    <row r="650" spans="1:1" ht="13.2">
      <c r="A650" s="42"/>
    </row>
    <row r="651" spans="1:1" ht="13.2">
      <c r="A651" s="42"/>
    </row>
    <row r="652" spans="1:1" ht="13.2">
      <c r="A652" s="42"/>
    </row>
    <row r="653" spans="1:1" ht="13.2">
      <c r="A653" s="42"/>
    </row>
    <row r="654" spans="1:1" ht="13.2">
      <c r="A654" s="42"/>
    </row>
    <row r="655" spans="1:1" ht="13.2">
      <c r="A655" s="42"/>
    </row>
    <row r="656" spans="1:1" ht="13.2">
      <c r="A656" s="42"/>
    </row>
    <row r="657" spans="1:1" ht="13.2">
      <c r="A657" s="42"/>
    </row>
    <row r="658" spans="1:1" ht="13.2">
      <c r="A658" s="42"/>
    </row>
    <row r="659" spans="1:1" ht="13.2">
      <c r="A659" s="42"/>
    </row>
    <row r="660" spans="1:1" ht="13.2">
      <c r="A660" s="42"/>
    </row>
    <row r="661" spans="1:1" ht="13.2">
      <c r="A661" s="42"/>
    </row>
    <row r="662" spans="1:1" ht="13.2">
      <c r="A662" s="42"/>
    </row>
    <row r="663" spans="1:1" ht="13.2">
      <c r="A663" s="42"/>
    </row>
    <row r="664" spans="1:1" ht="13.2">
      <c r="A664" s="42"/>
    </row>
    <row r="665" spans="1:1" ht="13.2">
      <c r="A665" s="42"/>
    </row>
    <row r="666" spans="1:1" ht="13.2">
      <c r="A666" s="42"/>
    </row>
    <row r="667" spans="1:1" ht="13.2">
      <c r="A667" s="42"/>
    </row>
    <row r="668" spans="1:1" ht="13.2">
      <c r="A668" s="42"/>
    </row>
    <row r="669" spans="1:1" ht="13.2">
      <c r="A669" s="42"/>
    </row>
    <row r="670" spans="1:1" ht="13.2">
      <c r="A670" s="42"/>
    </row>
    <row r="671" spans="1:1" ht="13.2">
      <c r="A671" s="42"/>
    </row>
    <row r="672" spans="1:1" ht="13.2">
      <c r="A672" s="42"/>
    </row>
    <row r="673" spans="1:1" ht="13.2">
      <c r="A673" s="42"/>
    </row>
    <row r="674" spans="1:1" ht="13.2">
      <c r="A674" s="42"/>
    </row>
    <row r="675" spans="1:1" ht="13.2">
      <c r="A675" s="42"/>
    </row>
    <row r="676" spans="1:1" ht="13.2">
      <c r="A676" s="42"/>
    </row>
    <row r="677" spans="1:1" ht="13.2">
      <c r="A677" s="42"/>
    </row>
    <row r="678" spans="1:1" ht="13.2">
      <c r="A678" s="42"/>
    </row>
    <row r="679" spans="1:1" ht="13.2">
      <c r="A679" s="42"/>
    </row>
    <row r="680" spans="1:1" ht="13.2">
      <c r="A680" s="42"/>
    </row>
    <row r="681" spans="1:1" ht="13.2">
      <c r="A681" s="42"/>
    </row>
    <row r="682" spans="1:1" ht="13.2">
      <c r="A682" s="42"/>
    </row>
    <row r="683" spans="1:1" ht="13.2">
      <c r="A683" s="42"/>
    </row>
    <row r="684" spans="1:1" ht="13.2">
      <c r="A684" s="42"/>
    </row>
    <row r="685" spans="1:1" ht="13.2">
      <c r="A685" s="42"/>
    </row>
    <row r="686" spans="1:1" ht="13.2">
      <c r="A686" s="42"/>
    </row>
    <row r="687" spans="1:1" ht="13.2">
      <c r="A687" s="42"/>
    </row>
    <row r="688" spans="1:1" ht="13.2">
      <c r="A688" s="42"/>
    </row>
    <row r="689" spans="1:1" ht="13.2">
      <c r="A689" s="42"/>
    </row>
    <row r="690" spans="1:1" ht="13.2">
      <c r="A690" s="42"/>
    </row>
    <row r="691" spans="1:1" ht="13.2">
      <c r="A691" s="42"/>
    </row>
    <row r="692" spans="1:1" ht="13.2">
      <c r="A692" s="42"/>
    </row>
    <row r="693" spans="1:1" ht="13.2">
      <c r="A693" s="42"/>
    </row>
    <row r="694" spans="1:1" ht="13.2">
      <c r="A694" s="42"/>
    </row>
    <row r="695" spans="1:1" ht="13.2">
      <c r="A695" s="42"/>
    </row>
    <row r="696" spans="1:1" ht="13.2">
      <c r="A696" s="42"/>
    </row>
    <row r="697" spans="1:1" ht="13.2">
      <c r="A697" s="42"/>
    </row>
    <row r="698" spans="1:1" ht="13.2">
      <c r="A698" s="42"/>
    </row>
    <row r="699" spans="1:1" ht="13.2">
      <c r="A699" s="42"/>
    </row>
    <row r="700" spans="1:1" ht="13.2">
      <c r="A700" s="42"/>
    </row>
    <row r="701" spans="1:1" ht="13.2">
      <c r="A701" s="42"/>
    </row>
    <row r="702" spans="1:1" ht="13.2">
      <c r="A702" s="42"/>
    </row>
    <row r="703" spans="1:1" ht="13.2">
      <c r="A703" s="42"/>
    </row>
    <row r="704" spans="1:1" ht="13.2">
      <c r="A704" s="42"/>
    </row>
    <row r="705" spans="1:1" ht="13.2">
      <c r="A705" s="42"/>
    </row>
    <row r="706" spans="1:1" ht="13.2">
      <c r="A706" s="42"/>
    </row>
    <row r="707" spans="1:1" ht="13.2">
      <c r="A707" s="42"/>
    </row>
    <row r="708" spans="1:1" ht="13.2">
      <c r="A708" s="42"/>
    </row>
    <row r="709" spans="1:1" ht="13.2">
      <c r="A709" s="42"/>
    </row>
    <row r="710" spans="1:1" ht="13.2">
      <c r="A710" s="42"/>
    </row>
    <row r="711" spans="1:1" ht="13.2">
      <c r="A711" s="42"/>
    </row>
    <row r="712" spans="1:1" ht="13.2">
      <c r="A712" s="42"/>
    </row>
    <row r="713" spans="1:1" ht="13.2">
      <c r="A713" s="42"/>
    </row>
    <row r="714" spans="1:1" ht="13.2">
      <c r="A714" s="42"/>
    </row>
    <row r="715" spans="1:1" ht="13.2">
      <c r="A715" s="42"/>
    </row>
    <row r="716" spans="1:1" ht="13.2">
      <c r="A716" s="42"/>
    </row>
    <row r="717" spans="1:1" ht="13.2">
      <c r="A717" s="42"/>
    </row>
    <row r="718" spans="1:1" ht="13.2">
      <c r="A718" s="42"/>
    </row>
    <row r="719" spans="1:1" ht="13.2">
      <c r="A719" s="42"/>
    </row>
    <row r="720" spans="1:1" ht="13.2">
      <c r="A720" s="42"/>
    </row>
    <row r="721" spans="1:1" ht="13.2">
      <c r="A721" s="42"/>
    </row>
    <row r="722" spans="1:1" ht="13.2">
      <c r="A722" s="42"/>
    </row>
    <row r="723" spans="1:1" ht="13.2">
      <c r="A723" s="42"/>
    </row>
    <row r="724" spans="1:1" ht="13.2">
      <c r="A724" s="42"/>
    </row>
    <row r="725" spans="1:1" ht="13.2">
      <c r="A725" s="42"/>
    </row>
    <row r="726" spans="1:1" ht="13.2">
      <c r="A726" s="42"/>
    </row>
    <row r="727" spans="1:1" ht="13.2">
      <c r="A727" s="42"/>
    </row>
    <row r="728" spans="1:1" ht="13.2">
      <c r="A728" s="42"/>
    </row>
    <row r="729" spans="1:1" ht="13.2">
      <c r="A729" s="42"/>
    </row>
    <row r="730" spans="1:1" ht="13.2">
      <c r="A730" s="42"/>
    </row>
    <row r="731" spans="1:1" ht="13.2">
      <c r="A731" s="42"/>
    </row>
    <row r="732" spans="1:1" ht="13.2">
      <c r="A732" s="42"/>
    </row>
    <row r="733" spans="1:1" ht="13.2">
      <c r="A733" s="42"/>
    </row>
    <row r="734" spans="1:1" ht="13.2">
      <c r="A734" s="42"/>
    </row>
    <row r="735" spans="1:1" ht="13.2">
      <c r="A735" s="42"/>
    </row>
    <row r="736" spans="1:1" ht="13.2">
      <c r="A736" s="42"/>
    </row>
    <row r="737" spans="1:1" ht="13.2">
      <c r="A737" s="42"/>
    </row>
    <row r="738" spans="1:1" ht="13.2">
      <c r="A738" s="42"/>
    </row>
    <row r="739" spans="1:1" ht="13.2">
      <c r="A739" s="42"/>
    </row>
    <row r="740" spans="1:1" ht="13.2">
      <c r="A740" s="42"/>
    </row>
    <row r="741" spans="1:1" ht="13.2">
      <c r="A741" s="42"/>
    </row>
    <row r="742" spans="1:1" ht="13.2">
      <c r="A742" s="42"/>
    </row>
    <row r="743" spans="1:1" ht="13.2">
      <c r="A743" s="42"/>
    </row>
    <row r="744" spans="1:1" ht="13.2">
      <c r="A744" s="42"/>
    </row>
    <row r="745" spans="1:1" ht="13.2">
      <c r="A745" s="42"/>
    </row>
    <row r="746" spans="1:1" ht="13.2">
      <c r="A746" s="42"/>
    </row>
    <row r="747" spans="1:1" ht="13.2">
      <c r="A747" s="42"/>
    </row>
    <row r="748" spans="1:1" ht="13.2">
      <c r="A748" s="42"/>
    </row>
    <row r="749" spans="1:1" ht="13.2">
      <c r="A749" s="42"/>
    </row>
    <row r="750" spans="1:1" ht="13.2">
      <c r="A750" s="42"/>
    </row>
    <row r="751" spans="1:1" ht="13.2">
      <c r="A751" s="42"/>
    </row>
    <row r="752" spans="1:1" ht="13.2">
      <c r="A752" s="42"/>
    </row>
    <row r="753" spans="1:1" ht="13.2">
      <c r="A753" s="42"/>
    </row>
    <row r="754" spans="1:1" ht="13.2">
      <c r="A754" s="42"/>
    </row>
    <row r="755" spans="1:1" ht="13.2">
      <c r="A755" s="42"/>
    </row>
    <row r="756" spans="1:1" ht="13.2">
      <c r="A756" s="42"/>
    </row>
    <row r="757" spans="1:1" ht="13.2">
      <c r="A757" s="42"/>
    </row>
    <row r="758" spans="1:1" ht="13.2">
      <c r="A758" s="42"/>
    </row>
    <row r="759" spans="1:1" ht="13.2">
      <c r="A759" s="42"/>
    </row>
    <row r="760" spans="1:1" ht="13.2">
      <c r="A760" s="42"/>
    </row>
    <row r="761" spans="1:1" ht="13.2">
      <c r="A761" s="42"/>
    </row>
    <row r="762" spans="1:1" ht="13.2">
      <c r="A762" s="42"/>
    </row>
    <row r="763" spans="1:1" ht="13.2">
      <c r="A763" s="42"/>
    </row>
    <row r="764" spans="1:1" ht="13.2">
      <c r="A764" s="42"/>
    </row>
    <row r="765" spans="1:1" ht="13.2">
      <c r="A765" s="42"/>
    </row>
    <row r="766" spans="1:1" ht="13.2">
      <c r="A766" s="42"/>
    </row>
    <row r="767" spans="1:1" ht="13.2">
      <c r="A767" s="42"/>
    </row>
    <row r="768" spans="1:1" ht="13.2">
      <c r="A768" s="42"/>
    </row>
    <row r="769" spans="1:1" ht="13.2">
      <c r="A769" s="42"/>
    </row>
    <row r="770" spans="1:1" ht="13.2">
      <c r="A770" s="42"/>
    </row>
    <row r="771" spans="1:1" ht="13.2">
      <c r="A771" s="42"/>
    </row>
    <row r="772" spans="1:1" ht="13.2">
      <c r="A772" s="42"/>
    </row>
    <row r="773" spans="1:1" ht="13.2">
      <c r="A773" s="42"/>
    </row>
    <row r="774" spans="1:1" ht="13.2">
      <c r="A774" s="42"/>
    </row>
    <row r="775" spans="1:1" ht="13.2">
      <c r="A775" s="42"/>
    </row>
    <row r="776" spans="1:1" ht="13.2">
      <c r="A776" s="42"/>
    </row>
    <row r="777" spans="1:1" ht="13.2">
      <c r="A777" s="42"/>
    </row>
    <row r="778" spans="1:1" ht="13.2">
      <c r="A778" s="42"/>
    </row>
    <row r="779" spans="1:1" ht="13.2">
      <c r="A779" s="42"/>
    </row>
    <row r="780" spans="1:1" ht="13.2">
      <c r="A780" s="42"/>
    </row>
    <row r="781" spans="1:1" ht="13.2">
      <c r="A781" s="42"/>
    </row>
    <row r="782" spans="1:1" ht="13.2">
      <c r="A782" s="42"/>
    </row>
    <row r="783" spans="1:1" ht="13.2">
      <c r="A783" s="42"/>
    </row>
    <row r="784" spans="1:1" ht="13.2">
      <c r="A784" s="42"/>
    </row>
    <row r="785" spans="1:1" ht="13.2">
      <c r="A785" s="42"/>
    </row>
    <row r="786" spans="1:1" ht="13.2">
      <c r="A786" s="42"/>
    </row>
    <row r="787" spans="1:1" ht="13.2">
      <c r="A787" s="42"/>
    </row>
    <row r="788" spans="1:1" ht="13.2">
      <c r="A788" s="42"/>
    </row>
    <row r="789" spans="1:1" ht="13.2">
      <c r="A789" s="42"/>
    </row>
    <row r="790" spans="1:1" ht="13.2">
      <c r="A790" s="42"/>
    </row>
    <row r="791" spans="1:1" ht="13.2">
      <c r="A791" s="42"/>
    </row>
    <row r="792" spans="1:1" ht="13.2">
      <c r="A792" s="42"/>
    </row>
    <row r="793" spans="1:1" ht="13.2">
      <c r="A793" s="42"/>
    </row>
    <row r="794" spans="1:1" ht="13.2">
      <c r="A794" s="42"/>
    </row>
    <row r="795" spans="1:1" ht="13.2">
      <c r="A795" s="42"/>
    </row>
    <row r="796" spans="1:1" ht="13.2">
      <c r="A796" s="42"/>
    </row>
    <row r="797" spans="1:1" ht="13.2">
      <c r="A797" s="42"/>
    </row>
    <row r="798" spans="1:1" ht="13.2">
      <c r="A798" s="42"/>
    </row>
    <row r="799" spans="1:1" ht="13.2">
      <c r="A799" s="42"/>
    </row>
    <row r="800" spans="1:1" ht="13.2">
      <c r="A800" s="42"/>
    </row>
    <row r="801" spans="1:1" ht="13.2">
      <c r="A801" s="42"/>
    </row>
    <row r="802" spans="1:1" ht="13.2">
      <c r="A802" s="42"/>
    </row>
    <row r="803" spans="1:1" ht="13.2">
      <c r="A803" s="42"/>
    </row>
  </sheetData>
  <mergeCells count="3">
    <mergeCell ref="A2:A5"/>
    <mergeCell ref="D6:Q6"/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workbookViewId="0"/>
  </sheetViews>
  <sheetFormatPr defaultColWidth="14.44140625" defaultRowHeight="15.75" customHeight="1"/>
  <cols>
    <col min="1" max="9" width="11.5546875" customWidth="1"/>
  </cols>
  <sheetData>
    <row r="1" spans="1:27" ht="43.2">
      <c r="A1" s="1"/>
      <c r="B1" s="2" t="s">
        <v>0</v>
      </c>
      <c r="C1" s="2"/>
      <c r="D1" s="2" t="s">
        <v>1</v>
      </c>
      <c r="E1" s="2"/>
      <c r="F1" s="2" t="s">
        <v>2</v>
      </c>
      <c r="G1" s="2" t="s">
        <v>3</v>
      </c>
      <c r="H1" s="2"/>
      <c r="I1" s="2" t="s">
        <v>3</v>
      </c>
    </row>
    <row r="2" spans="1:27" ht="17.399999999999999">
      <c r="A2" s="3"/>
      <c r="B2" s="4" t="s">
        <v>4</v>
      </c>
      <c r="C2" s="4"/>
      <c r="D2" s="4" t="s">
        <v>5</v>
      </c>
      <c r="E2" s="4"/>
      <c r="F2" s="4" t="s">
        <v>6</v>
      </c>
      <c r="G2" s="4" t="s">
        <v>6</v>
      </c>
      <c r="H2" s="4"/>
      <c r="I2" s="4" t="s">
        <v>7</v>
      </c>
    </row>
    <row r="3" spans="1:27" ht="13.2">
      <c r="A3" s="52"/>
      <c r="B3" s="5"/>
      <c r="C3" s="53"/>
      <c r="D3" s="5"/>
      <c r="E3" s="53"/>
      <c r="F3" s="5"/>
      <c r="G3" s="5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.2">
      <c r="A4" s="44"/>
      <c r="B4" s="9" t="str">
        <f ca="1">IFERROR(__xludf.DUMMYFUNCTION("IMPORTRANGE(""141av8lTEAjXZkp2glcC8ekZQIbauZnowoBDw9TbB94Y"",""SEM2!K4"")"),"11")</f>
        <v>11</v>
      </c>
      <c r="C4" s="54"/>
      <c r="D4" s="9" t="str">
        <f ca="1">IFERROR(__xludf.DUMMYFUNCTION("IMPORTRANGE(""1MDmCsICNYD1V5mfCJgTPXws2AmZLNy1sh6K9lPCr9FI"",""SEM2!N4"")"),"16")</f>
        <v>16</v>
      </c>
      <c r="E4" s="54"/>
      <c r="F4" s="9" t="str">
        <f ca="1">IFERROR(__xludf.DUMMYFUNCTION("IMPORTRANGE(""1J2GZhFkksEqsXeb9gH18z6QMx_MeIcWP7lO3pLxDwuM"",""SEM2!H4:i4"")"),"6")</f>
        <v>6</v>
      </c>
      <c r="G4" s="9">
        <v>3</v>
      </c>
      <c r="H4" s="7"/>
      <c r="I4" s="7" t="str">
        <f ca="1">IFERROR(__xludf.DUMMYFUNCTION("IMPORTRANGE(""19Dp_xceqHMeUZiJB0NZ8erCg2KQRmy_ZRUaiU0-Mze0"",""SEM2!B4"")"),"0")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3.2">
      <c r="A5" s="45"/>
      <c r="B5" s="10"/>
      <c r="C5" s="48"/>
      <c r="D5" s="10"/>
      <c r="E5" s="48"/>
      <c r="F5" s="10"/>
      <c r="G5" s="10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>
      <c r="A6" s="11" t="s">
        <v>8</v>
      </c>
      <c r="B6" s="6"/>
      <c r="C6" s="12" t="s">
        <v>8</v>
      </c>
      <c r="D6" s="6"/>
      <c r="E6" s="12" t="s">
        <v>8</v>
      </c>
      <c r="F6" s="6"/>
      <c r="G6" s="6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7.399999999999999">
      <c r="A7" s="13">
        <v>1152</v>
      </c>
      <c r="B7" s="14" t="str">
        <f ca="1">IFERROR(__xludf.DUMMYFUNCTION("IMPORTRANGE(""141av8lTEAjXZkp2glcC8ekZQIbauZnowoBDw9TbB94Y"",""SEM2!K6:K120"")"),"3")</f>
        <v>3</v>
      </c>
      <c r="C7" s="13">
        <v>1152</v>
      </c>
      <c r="D7" s="15" t="str">
        <f ca="1">IFERROR(__xludf.DUMMYFUNCTION("IMPORTRANGE(""1MDmCsICNYD1V5mfCJgTPXws2AmZLNy1sh6K9lPCr9FI"",""SEM2!N6:N120"")"),"4")</f>
        <v>4</v>
      </c>
      <c r="E7" s="16">
        <v>1151</v>
      </c>
      <c r="F7" s="15" t="str">
        <f ca="1">IFERROR(__xludf.DUMMYFUNCTION("IMPORTRANGE(""1J2GZhFkksEqsXeb9gH18z6QMx_MeIcWP7lO3pLxDwuM"",""SEM2!H6:I120"")"),"0")</f>
        <v>0</v>
      </c>
      <c r="G7" s="15">
        <v>0</v>
      </c>
      <c r="H7" s="16">
        <v>1151</v>
      </c>
      <c r="I7" s="15" t="str">
        <f ca="1">IFERROR(__xludf.DUMMYFUNCTION("IMPORTRANGE(""19Dp_xceqHMeUZiJB0NZ8erCg2KQRmy_ZRUaiU0-Mze0"",""SEM2!B6:B120"")"),"0")</f>
        <v>0</v>
      </c>
    </row>
    <row r="8" spans="1:27" ht="17.399999999999999">
      <c r="A8" s="13">
        <v>1153</v>
      </c>
      <c r="B8" s="14">
        <v>9</v>
      </c>
      <c r="C8" s="13">
        <v>1153</v>
      </c>
      <c r="D8" s="15">
        <v>13</v>
      </c>
      <c r="E8" s="16">
        <v>1154</v>
      </c>
      <c r="F8" s="15">
        <v>1</v>
      </c>
      <c r="G8" s="15">
        <v>0</v>
      </c>
      <c r="H8" s="16">
        <v>1154</v>
      </c>
      <c r="I8" s="15">
        <v>0</v>
      </c>
    </row>
    <row r="9" spans="1:27" ht="17.399999999999999">
      <c r="A9" s="13">
        <v>1158</v>
      </c>
      <c r="B9" s="14">
        <v>2</v>
      </c>
      <c r="C9" s="13">
        <v>1158</v>
      </c>
      <c r="D9" s="15">
        <v>8</v>
      </c>
      <c r="E9" s="16">
        <v>1155</v>
      </c>
      <c r="F9" s="15">
        <v>6</v>
      </c>
      <c r="G9" s="15">
        <v>3</v>
      </c>
      <c r="H9" s="16">
        <v>1155</v>
      </c>
      <c r="I9" s="15">
        <v>0</v>
      </c>
    </row>
    <row r="10" spans="1:27" ht="17.399999999999999">
      <c r="A10" s="13">
        <v>1159</v>
      </c>
      <c r="B10" s="14">
        <v>0</v>
      </c>
      <c r="C10" s="13">
        <v>1159</v>
      </c>
      <c r="D10" s="15">
        <v>10</v>
      </c>
      <c r="E10" s="16">
        <v>1156</v>
      </c>
      <c r="F10" s="15">
        <v>4</v>
      </c>
      <c r="G10" s="15">
        <v>2</v>
      </c>
      <c r="H10" s="16">
        <v>1156</v>
      </c>
      <c r="I10" s="15">
        <v>0</v>
      </c>
    </row>
    <row r="11" spans="1:27" ht="17.399999999999999">
      <c r="A11" s="13">
        <v>1162</v>
      </c>
      <c r="B11" s="14">
        <v>6</v>
      </c>
      <c r="C11" s="13">
        <v>1162</v>
      </c>
      <c r="D11" s="15">
        <v>11</v>
      </c>
      <c r="E11" s="16">
        <v>1157</v>
      </c>
      <c r="F11" s="15">
        <v>6</v>
      </c>
      <c r="G11" s="15">
        <v>3</v>
      </c>
      <c r="H11" s="16">
        <v>1157</v>
      </c>
      <c r="I11" s="15">
        <v>0</v>
      </c>
    </row>
    <row r="12" spans="1:27" ht="17.399999999999999">
      <c r="A12" s="13">
        <v>1165</v>
      </c>
      <c r="B12" s="14">
        <v>2</v>
      </c>
      <c r="C12" s="13">
        <v>1165</v>
      </c>
      <c r="D12" s="15">
        <v>8</v>
      </c>
      <c r="E12" s="16">
        <v>1160</v>
      </c>
      <c r="F12" s="15">
        <v>0</v>
      </c>
      <c r="G12" s="15">
        <v>3</v>
      </c>
      <c r="H12" s="16">
        <v>1160</v>
      </c>
      <c r="I12" s="15">
        <v>0</v>
      </c>
    </row>
    <row r="13" spans="1:27" ht="17.399999999999999">
      <c r="A13" s="13">
        <v>1166</v>
      </c>
      <c r="B13" s="14">
        <v>2</v>
      </c>
      <c r="C13" s="13">
        <v>1166</v>
      </c>
      <c r="D13" s="15">
        <v>8</v>
      </c>
      <c r="E13" s="16">
        <v>1161</v>
      </c>
      <c r="F13" s="15">
        <v>6</v>
      </c>
      <c r="G13" s="15">
        <v>3</v>
      </c>
      <c r="H13" s="16">
        <v>1161</v>
      </c>
      <c r="I13" s="15">
        <v>0</v>
      </c>
    </row>
    <row r="14" spans="1:27" ht="17.399999999999999">
      <c r="A14" s="13">
        <v>1171</v>
      </c>
      <c r="B14" s="14">
        <v>7</v>
      </c>
      <c r="C14" s="13">
        <v>1171</v>
      </c>
      <c r="D14" s="15">
        <v>10</v>
      </c>
      <c r="E14" s="16">
        <v>1163</v>
      </c>
      <c r="F14" s="15">
        <v>3</v>
      </c>
      <c r="G14" s="15">
        <v>3</v>
      </c>
      <c r="H14" s="16">
        <v>1163</v>
      </c>
      <c r="I14" s="15">
        <v>0</v>
      </c>
    </row>
    <row r="15" spans="1:27" ht="17.399999999999999">
      <c r="A15" s="13">
        <v>1172</v>
      </c>
      <c r="B15" s="14">
        <v>2</v>
      </c>
      <c r="C15" s="13">
        <v>1172</v>
      </c>
      <c r="D15" s="15">
        <v>6</v>
      </c>
      <c r="E15" s="16">
        <v>1164</v>
      </c>
      <c r="F15" s="15">
        <v>1</v>
      </c>
      <c r="G15" s="15">
        <v>2</v>
      </c>
      <c r="H15" s="16">
        <v>1164</v>
      </c>
      <c r="I15" s="15">
        <v>0</v>
      </c>
    </row>
    <row r="16" spans="1:27" ht="17.399999999999999">
      <c r="A16" s="13">
        <v>1173</v>
      </c>
      <c r="B16" s="14">
        <v>3</v>
      </c>
      <c r="C16" s="13">
        <v>1173</v>
      </c>
      <c r="D16" s="15">
        <v>6</v>
      </c>
      <c r="E16" s="16">
        <v>1167</v>
      </c>
      <c r="F16" s="15">
        <v>3</v>
      </c>
      <c r="G16" s="15">
        <v>2</v>
      </c>
      <c r="H16" s="16">
        <v>1167</v>
      </c>
      <c r="I16" s="15">
        <v>0</v>
      </c>
    </row>
    <row r="17" spans="1:9" ht="17.399999999999999">
      <c r="A17" s="13">
        <v>1175</v>
      </c>
      <c r="B17" s="14">
        <v>3</v>
      </c>
      <c r="C17" s="13">
        <v>1175</v>
      </c>
      <c r="D17" s="15">
        <v>8</v>
      </c>
      <c r="E17" s="16">
        <v>1168</v>
      </c>
      <c r="F17" s="15">
        <v>1</v>
      </c>
      <c r="G17" s="15">
        <v>1</v>
      </c>
      <c r="H17" s="16">
        <v>1168</v>
      </c>
      <c r="I17" s="15">
        <v>0</v>
      </c>
    </row>
    <row r="18" spans="1:9" ht="17.399999999999999">
      <c r="A18" s="13">
        <v>1176</v>
      </c>
      <c r="B18" s="14">
        <v>4</v>
      </c>
      <c r="C18" s="13">
        <v>1176</v>
      </c>
      <c r="D18" s="15">
        <v>9</v>
      </c>
      <c r="E18" s="16">
        <v>1169</v>
      </c>
      <c r="F18" s="15">
        <v>2</v>
      </c>
      <c r="G18" s="15">
        <v>2</v>
      </c>
      <c r="H18" s="16">
        <v>1169</v>
      </c>
      <c r="I18" s="15">
        <v>0</v>
      </c>
    </row>
    <row r="19" spans="1:9" ht="17.399999999999999">
      <c r="A19" s="13">
        <v>1177</v>
      </c>
      <c r="B19" s="14">
        <v>10</v>
      </c>
      <c r="C19" s="13">
        <v>1177</v>
      </c>
      <c r="D19" s="15">
        <v>15</v>
      </c>
      <c r="E19" s="16">
        <v>1170</v>
      </c>
      <c r="F19" s="15">
        <v>1</v>
      </c>
      <c r="G19" s="15">
        <v>1</v>
      </c>
      <c r="H19" s="16">
        <v>1170</v>
      </c>
      <c r="I19" s="15">
        <v>0</v>
      </c>
    </row>
    <row r="20" spans="1:9" ht="17.399999999999999">
      <c r="A20" s="13">
        <v>1178</v>
      </c>
      <c r="B20" s="14">
        <v>0</v>
      </c>
      <c r="C20" s="13">
        <v>1178</v>
      </c>
      <c r="D20" s="15">
        <v>1</v>
      </c>
      <c r="E20" s="16">
        <v>1174</v>
      </c>
      <c r="F20" s="15">
        <v>1</v>
      </c>
      <c r="G20" s="15">
        <v>3</v>
      </c>
      <c r="H20" s="16">
        <v>1174</v>
      </c>
      <c r="I20" s="15">
        <v>0</v>
      </c>
    </row>
    <row r="21" spans="1:9" ht="17.399999999999999">
      <c r="A21" s="13">
        <v>1183</v>
      </c>
      <c r="B21" s="14">
        <v>2</v>
      </c>
      <c r="C21" s="13">
        <v>1183</v>
      </c>
      <c r="D21" s="15">
        <v>5</v>
      </c>
      <c r="E21" s="16">
        <v>1179</v>
      </c>
      <c r="F21" s="15">
        <v>2</v>
      </c>
      <c r="G21" s="15">
        <v>2</v>
      </c>
      <c r="H21" s="16">
        <v>1179</v>
      </c>
      <c r="I21" s="15">
        <v>0</v>
      </c>
    </row>
    <row r="22" spans="1:9" ht="17.399999999999999">
      <c r="A22" s="13">
        <v>1185</v>
      </c>
      <c r="B22" s="14">
        <v>7</v>
      </c>
      <c r="C22" s="13">
        <v>1185</v>
      </c>
      <c r="D22" s="15">
        <v>7</v>
      </c>
      <c r="E22" s="16">
        <v>1180</v>
      </c>
      <c r="F22" s="15">
        <v>4</v>
      </c>
      <c r="G22" s="15">
        <v>2</v>
      </c>
      <c r="H22" s="16">
        <v>1180</v>
      </c>
      <c r="I22" s="15">
        <v>0</v>
      </c>
    </row>
    <row r="23" spans="1:9" ht="17.399999999999999">
      <c r="A23" s="13">
        <v>1189</v>
      </c>
      <c r="B23" s="14">
        <v>2</v>
      </c>
      <c r="C23" s="13">
        <v>1189</v>
      </c>
      <c r="D23" s="15">
        <v>5</v>
      </c>
      <c r="E23" s="16">
        <v>1181</v>
      </c>
      <c r="F23" s="15">
        <v>3</v>
      </c>
      <c r="G23" s="15">
        <v>1</v>
      </c>
      <c r="H23" s="16">
        <v>1181</v>
      </c>
      <c r="I23" s="15">
        <v>0</v>
      </c>
    </row>
    <row r="24" spans="1:9" ht="17.399999999999999">
      <c r="A24" s="13">
        <v>1200</v>
      </c>
      <c r="B24" s="14">
        <v>4</v>
      </c>
      <c r="C24" s="13">
        <v>1200</v>
      </c>
      <c r="D24" s="15">
        <v>6</v>
      </c>
      <c r="E24" s="16">
        <v>1182</v>
      </c>
      <c r="F24" s="15">
        <v>2</v>
      </c>
      <c r="G24" s="15">
        <v>0</v>
      </c>
      <c r="H24" s="16">
        <v>1182</v>
      </c>
      <c r="I24" s="15">
        <v>0</v>
      </c>
    </row>
    <row r="25" spans="1:9" ht="17.399999999999999">
      <c r="A25" s="13">
        <v>1204</v>
      </c>
      <c r="B25" s="14">
        <v>0</v>
      </c>
      <c r="C25" s="13">
        <v>1204</v>
      </c>
      <c r="D25" s="15">
        <v>1</v>
      </c>
      <c r="E25" s="16">
        <v>1184</v>
      </c>
      <c r="F25" s="15">
        <v>3</v>
      </c>
      <c r="G25" s="15">
        <v>1</v>
      </c>
      <c r="H25" s="16">
        <v>1184</v>
      </c>
      <c r="I25" s="15">
        <v>0</v>
      </c>
    </row>
    <row r="26" spans="1:9" ht="17.399999999999999">
      <c r="A26" s="13">
        <v>1209</v>
      </c>
      <c r="B26" s="14">
        <v>0</v>
      </c>
      <c r="C26" s="13">
        <v>1209</v>
      </c>
      <c r="D26" s="15">
        <v>0</v>
      </c>
      <c r="E26" s="16">
        <v>1186</v>
      </c>
      <c r="F26" s="15">
        <v>1</v>
      </c>
      <c r="G26" s="15">
        <v>0</v>
      </c>
      <c r="H26" s="16">
        <v>1186</v>
      </c>
      <c r="I26" s="15">
        <v>0</v>
      </c>
    </row>
    <row r="27" spans="1:9" ht="17.399999999999999">
      <c r="A27" s="13">
        <v>1210</v>
      </c>
      <c r="B27" s="14">
        <v>0</v>
      </c>
      <c r="C27" s="13">
        <v>1210</v>
      </c>
      <c r="D27" s="15">
        <v>8</v>
      </c>
      <c r="E27" s="16">
        <v>1188</v>
      </c>
      <c r="F27" s="15">
        <v>0</v>
      </c>
      <c r="G27" s="15">
        <v>2</v>
      </c>
      <c r="H27" s="16">
        <v>1188</v>
      </c>
      <c r="I27" s="15">
        <v>0</v>
      </c>
    </row>
    <row r="28" spans="1:9" ht="17.399999999999999">
      <c r="A28" s="13">
        <v>1212</v>
      </c>
      <c r="B28" s="14">
        <v>2</v>
      </c>
      <c r="C28" s="13">
        <v>1212</v>
      </c>
      <c r="D28" s="15">
        <v>5</v>
      </c>
      <c r="E28" s="16">
        <v>1190</v>
      </c>
      <c r="F28" s="15">
        <v>3</v>
      </c>
      <c r="G28" s="15">
        <v>1</v>
      </c>
      <c r="H28" s="16">
        <v>1190</v>
      </c>
      <c r="I28" s="15">
        <v>0</v>
      </c>
    </row>
    <row r="29" spans="1:9" ht="17.399999999999999">
      <c r="A29" s="13">
        <v>1213</v>
      </c>
      <c r="B29" s="14">
        <v>1</v>
      </c>
      <c r="C29" s="13">
        <v>1213</v>
      </c>
      <c r="D29" s="15">
        <v>4</v>
      </c>
      <c r="E29" s="16">
        <v>1191</v>
      </c>
      <c r="F29" s="15">
        <v>6</v>
      </c>
      <c r="G29" s="15">
        <v>3</v>
      </c>
      <c r="H29" s="16">
        <v>1191</v>
      </c>
      <c r="I29" s="15">
        <v>0</v>
      </c>
    </row>
    <row r="30" spans="1:9" ht="17.399999999999999">
      <c r="A30" s="13">
        <v>1214</v>
      </c>
      <c r="B30" s="14">
        <v>8</v>
      </c>
      <c r="C30" s="13">
        <v>1214</v>
      </c>
      <c r="D30" s="15">
        <v>11</v>
      </c>
      <c r="E30" s="16">
        <v>1192</v>
      </c>
      <c r="F30" s="15">
        <v>1</v>
      </c>
      <c r="G30" s="15">
        <v>3</v>
      </c>
      <c r="H30" s="16">
        <v>1192</v>
      </c>
      <c r="I30" s="15">
        <v>0</v>
      </c>
    </row>
    <row r="31" spans="1:9" ht="17.399999999999999">
      <c r="A31" s="13">
        <v>1216</v>
      </c>
      <c r="B31" s="14">
        <v>0</v>
      </c>
      <c r="C31" s="13">
        <v>1216</v>
      </c>
      <c r="D31" s="15">
        <v>0</v>
      </c>
      <c r="E31" s="16">
        <v>1193</v>
      </c>
      <c r="F31" s="15">
        <v>3</v>
      </c>
      <c r="G31" s="15">
        <v>1</v>
      </c>
      <c r="H31" s="16">
        <v>1193</v>
      </c>
      <c r="I31" s="15">
        <v>0</v>
      </c>
    </row>
    <row r="32" spans="1:9" ht="17.399999999999999">
      <c r="A32" s="13">
        <v>1220</v>
      </c>
      <c r="B32" s="14">
        <v>11</v>
      </c>
      <c r="C32" s="13">
        <v>1220</v>
      </c>
      <c r="D32" s="15">
        <v>16</v>
      </c>
      <c r="E32" s="16">
        <v>1194</v>
      </c>
      <c r="F32" s="15">
        <v>3</v>
      </c>
      <c r="G32" s="15">
        <v>0</v>
      </c>
      <c r="H32" s="16">
        <v>1194</v>
      </c>
      <c r="I32" s="15">
        <v>0</v>
      </c>
    </row>
    <row r="33" spans="1:9" ht="17.399999999999999">
      <c r="A33" s="13">
        <v>1221</v>
      </c>
      <c r="B33" s="14">
        <v>6</v>
      </c>
      <c r="C33" s="13">
        <v>1221</v>
      </c>
      <c r="D33" s="15">
        <v>8</v>
      </c>
      <c r="E33" s="16">
        <v>1195</v>
      </c>
      <c r="F33" s="15">
        <v>0</v>
      </c>
      <c r="G33" s="15">
        <v>1</v>
      </c>
      <c r="H33" s="16">
        <v>1195</v>
      </c>
      <c r="I33" s="15">
        <v>0</v>
      </c>
    </row>
    <row r="34" spans="1:9" ht="17.399999999999999">
      <c r="A34" s="13">
        <v>1223</v>
      </c>
      <c r="B34" s="14">
        <v>2</v>
      </c>
      <c r="C34" s="13">
        <v>1223</v>
      </c>
      <c r="D34" s="15">
        <v>11</v>
      </c>
      <c r="E34" s="16">
        <v>1196</v>
      </c>
      <c r="F34" s="15">
        <v>3</v>
      </c>
      <c r="G34" s="15">
        <v>1</v>
      </c>
      <c r="H34" s="16">
        <v>1196</v>
      </c>
      <c r="I34" s="15">
        <v>0</v>
      </c>
    </row>
    <row r="35" spans="1:9" ht="17.399999999999999">
      <c r="A35" s="17"/>
      <c r="B35" s="14"/>
      <c r="C35" s="15"/>
      <c r="D35" s="15"/>
      <c r="E35" s="16">
        <v>1197</v>
      </c>
      <c r="F35" s="15">
        <v>2</v>
      </c>
      <c r="G35" s="15">
        <v>0</v>
      </c>
      <c r="H35" s="16">
        <v>1197</v>
      </c>
      <c r="I35" s="15">
        <v>0</v>
      </c>
    </row>
    <row r="36" spans="1:9" ht="17.399999999999999">
      <c r="A36" s="17"/>
      <c r="B36" s="14"/>
      <c r="C36" s="15"/>
      <c r="D36" s="15"/>
      <c r="E36" s="16">
        <v>1198</v>
      </c>
      <c r="F36" s="15">
        <v>4</v>
      </c>
      <c r="G36" s="15">
        <v>3</v>
      </c>
      <c r="H36" s="16">
        <v>1198</v>
      </c>
      <c r="I36" s="15">
        <v>0</v>
      </c>
    </row>
    <row r="37" spans="1:9" ht="17.399999999999999">
      <c r="A37" s="17"/>
      <c r="B37" s="14"/>
      <c r="C37" s="15"/>
      <c r="D37" s="15"/>
      <c r="E37" s="16">
        <v>1199</v>
      </c>
      <c r="F37" s="15">
        <v>0</v>
      </c>
      <c r="G37" s="15">
        <v>0</v>
      </c>
      <c r="H37" s="16">
        <v>1199</v>
      </c>
      <c r="I37" s="15">
        <v>0</v>
      </c>
    </row>
    <row r="38" spans="1:9" ht="17.399999999999999">
      <c r="A38" s="17"/>
      <c r="B38" s="14"/>
      <c r="C38" s="15"/>
      <c r="D38" s="15"/>
      <c r="E38" s="16">
        <v>1201</v>
      </c>
      <c r="F38" s="15">
        <v>2</v>
      </c>
      <c r="G38" s="15">
        <v>2</v>
      </c>
      <c r="H38" s="16">
        <v>1201</v>
      </c>
      <c r="I38" s="15">
        <v>0</v>
      </c>
    </row>
    <row r="39" spans="1:9" ht="17.399999999999999">
      <c r="A39" s="17"/>
      <c r="B39" s="14"/>
      <c r="C39" s="15"/>
      <c r="D39" s="15"/>
      <c r="E39" s="16">
        <v>1202</v>
      </c>
      <c r="F39" s="15">
        <v>1</v>
      </c>
      <c r="G39" s="15">
        <v>1</v>
      </c>
      <c r="H39" s="16">
        <v>1202</v>
      </c>
      <c r="I39" s="15">
        <v>0</v>
      </c>
    </row>
    <row r="40" spans="1:9" ht="17.399999999999999">
      <c r="A40" s="17"/>
      <c r="B40" s="14"/>
      <c r="C40" s="15"/>
      <c r="D40" s="15"/>
      <c r="E40" s="16">
        <v>1203</v>
      </c>
      <c r="F40" s="15">
        <v>4</v>
      </c>
      <c r="G40" s="15">
        <v>3</v>
      </c>
      <c r="H40" s="16">
        <v>1203</v>
      </c>
      <c r="I40" s="15">
        <v>0</v>
      </c>
    </row>
    <row r="41" spans="1:9" ht="17.399999999999999">
      <c r="A41" s="17"/>
      <c r="B41" s="14"/>
      <c r="C41" s="15"/>
      <c r="D41" s="15"/>
      <c r="E41" s="16">
        <v>1205</v>
      </c>
      <c r="F41" s="15">
        <v>6</v>
      </c>
      <c r="G41" s="15">
        <v>3</v>
      </c>
      <c r="H41" s="16">
        <v>1205</v>
      </c>
      <c r="I41" s="15">
        <v>0</v>
      </c>
    </row>
    <row r="42" spans="1:9" ht="17.399999999999999">
      <c r="A42" s="17"/>
      <c r="B42" s="14"/>
      <c r="C42" s="15"/>
      <c r="D42" s="15"/>
      <c r="E42" s="16">
        <v>1206</v>
      </c>
      <c r="F42" s="15">
        <v>5</v>
      </c>
      <c r="G42" s="15">
        <v>3</v>
      </c>
      <c r="H42" s="16">
        <v>1206</v>
      </c>
      <c r="I42" s="15">
        <v>0</v>
      </c>
    </row>
    <row r="43" spans="1:9" ht="17.399999999999999">
      <c r="A43" s="17"/>
      <c r="B43" s="14"/>
      <c r="C43" s="15"/>
      <c r="D43" s="15"/>
      <c r="E43" s="16">
        <v>1207</v>
      </c>
      <c r="F43" s="15">
        <v>6</v>
      </c>
      <c r="G43" s="15">
        <v>3</v>
      </c>
      <c r="H43" s="16">
        <v>1207</v>
      </c>
      <c r="I43" s="15">
        <v>0</v>
      </c>
    </row>
    <row r="44" spans="1:9" ht="17.399999999999999">
      <c r="A44" s="17"/>
      <c r="B44" s="14"/>
      <c r="C44" s="15"/>
      <c r="D44" s="15"/>
      <c r="E44" s="16">
        <v>1208</v>
      </c>
      <c r="F44" s="15">
        <v>0</v>
      </c>
      <c r="G44" s="15">
        <v>3</v>
      </c>
      <c r="H44" s="16">
        <v>1208</v>
      </c>
      <c r="I44" s="15">
        <v>0</v>
      </c>
    </row>
    <row r="45" spans="1:9" ht="17.399999999999999">
      <c r="A45" s="17"/>
      <c r="B45" s="14"/>
      <c r="C45" s="15"/>
      <c r="D45" s="15"/>
      <c r="E45" s="16">
        <v>1211</v>
      </c>
      <c r="F45" s="15">
        <v>6</v>
      </c>
      <c r="G45" s="15">
        <v>3</v>
      </c>
      <c r="H45" s="16">
        <v>1211</v>
      </c>
      <c r="I45" s="15">
        <v>0</v>
      </c>
    </row>
    <row r="46" spans="1:9" ht="17.399999999999999">
      <c r="A46" s="17"/>
      <c r="B46" s="14"/>
      <c r="C46" s="15"/>
      <c r="D46" s="15"/>
      <c r="E46" s="16">
        <v>1215</v>
      </c>
      <c r="F46" s="15">
        <v>1</v>
      </c>
      <c r="G46" s="15">
        <v>3</v>
      </c>
      <c r="H46" s="16">
        <v>1215</v>
      </c>
      <c r="I46" s="15">
        <v>0</v>
      </c>
    </row>
    <row r="47" spans="1:9" ht="17.399999999999999">
      <c r="A47" s="17"/>
      <c r="B47" s="14"/>
      <c r="C47" s="15"/>
      <c r="D47" s="15"/>
      <c r="E47" s="16">
        <v>1217</v>
      </c>
      <c r="F47" s="15">
        <v>1</v>
      </c>
      <c r="G47" s="15">
        <v>1</v>
      </c>
      <c r="H47" s="16">
        <v>1217</v>
      </c>
      <c r="I47" s="15">
        <v>0</v>
      </c>
    </row>
    <row r="48" spans="1:9" ht="17.399999999999999">
      <c r="A48" s="17"/>
      <c r="B48" s="14"/>
      <c r="C48" s="15"/>
      <c r="D48" s="15"/>
      <c r="E48" s="16">
        <v>1218</v>
      </c>
      <c r="F48" s="15">
        <v>4</v>
      </c>
      <c r="G48" s="15">
        <v>3</v>
      </c>
      <c r="H48" s="16">
        <v>1218</v>
      </c>
      <c r="I48" s="15">
        <v>0</v>
      </c>
    </row>
    <row r="49" spans="1:9" ht="17.399999999999999">
      <c r="A49" s="17"/>
      <c r="B49" s="14"/>
      <c r="C49" s="15"/>
      <c r="D49" s="15"/>
      <c r="E49" s="16">
        <v>1219</v>
      </c>
      <c r="F49" s="15">
        <v>3</v>
      </c>
      <c r="G49" s="15">
        <v>1</v>
      </c>
      <c r="H49" s="16">
        <v>1219</v>
      </c>
      <c r="I49" s="15">
        <v>0</v>
      </c>
    </row>
    <row r="50" spans="1:9" ht="17.399999999999999">
      <c r="A50" s="17"/>
      <c r="B50" s="14"/>
      <c r="C50" s="15"/>
      <c r="D50" s="15"/>
      <c r="E50" s="13">
        <v>1222</v>
      </c>
      <c r="F50" s="15">
        <v>2</v>
      </c>
      <c r="G50" s="15">
        <v>0</v>
      </c>
      <c r="H50" s="13">
        <v>1222</v>
      </c>
      <c r="I50" s="15">
        <v>0</v>
      </c>
    </row>
  </sheetData>
  <mergeCells count="3">
    <mergeCell ref="A3:A5"/>
    <mergeCell ref="C3:C5"/>
    <mergeCell ref="E3:E5"/>
  </mergeCells>
  <conditionalFormatting sqref="A7:F50">
    <cfRule type="expression" dxfId="3" priority="1">
      <formula>AND(A7&gt;A$4,A7&lt;&gt;"")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/>
  </sheetViews>
  <sheetFormatPr defaultColWidth="14.44140625" defaultRowHeight="15.75" customHeight="1"/>
  <sheetData>
    <row r="1" spans="1:4" ht="15.75" customHeight="1">
      <c r="A1" t="str">
        <f ca="1">IFERROR(__xludf.DUMMYFUNCTION("IMPORTRANGE(""1J2GZhFkksEqsXeb9gH18z6QMx_MeIcWP7lO3pLxDwuM"",""SEM1!g6:i60"")"),"1151")</f>
        <v>1151</v>
      </c>
      <c r="B1">
        <v>9</v>
      </c>
      <c r="C1">
        <v>2</v>
      </c>
      <c r="D1" t="str">
        <f ca="1">IFERROR(__xludf.DUMMYFUNCTION("IMPORTRANGE(""19Dp_xceqHMeUZiJB0NZ8erCg2KQRmy_ZRUaiU0-Mze0"",""SEM1!B6:B60"")"),"2")</f>
        <v>2</v>
      </c>
    </row>
    <row r="2" spans="1:4" ht="15.75" customHeight="1">
      <c r="A2">
        <v>1154</v>
      </c>
      <c r="B2">
        <v>8</v>
      </c>
      <c r="C2">
        <v>6</v>
      </c>
      <c r="D2">
        <v>4</v>
      </c>
    </row>
    <row r="3" spans="1:4" ht="15.75" customHeight="1">
      <c r="A3">
        <v>1155</v>
      </c>
      <c r="B3">
        <v>24</v>
      </c>
      <c r="C3">
        <v>19</v>
      </c>
      <c r="D3">
        <v>9</v>
      </c>
    </row>
    <row r="4" spans="1:4" ht="15.75" customHeight="1">
      <c r="A4">
        <v>1156</v>
      </c>
      <c r="B4">
        <v>26</v>
      </c>
      <c r="C4">
        <v>13</v>
      </c>
      <c r="D4">
        <v>5</v>
      </c>
    </row>
    <row r="5" spans="1:4" ht="15.75" customHeight="1">
      <c r="A5">
        <v>1157</v>
      </c>
      <c r="B5">
        <v>28</v>
      </c>
      <c r="C5">
        <v>16</v>
      </c>
      <c r="D5">
        <v>9</v>
      </c>
    </row>
    <row r="6" spans="1:4" ht="15.75" customHeight="1">
      <c r="A6">
        <v>1160</v>
      </c>
      <c r="B6">
        <v>6</v>
      </c>
      <c r="C6">
        <v>11</v>
      </c>
      <c r="D6">
        <v>5</v>
      </c>
    </row>
    <row r="7" spans="1:4" ht="15.75" customHeight="1">
      <c r="A7">
        <v>1161</v>
      </c>
      <c r="B7">
        <v>22</v>
      </c>
      <c r="C7">
        <v>19</v>
      </c>
      <c r="D7">
        <v>8</v>
      </c>
    </row>
    <row r="8" spans="1:4" ht="15.75" customHeight="1">
      <c r="A8">
        <v>1163</v>
      </c>
      <c r="B8">
        <v>18</v>
      </c>
      <c r="C8">
        <v>11</v>
      </c>
      <c r="D8">
        <v>5</v>
      </c>
    </row>
    <row r="9" spans="1:4" ht="15.75" customHeight="1">
      <c r="A9">
        <v>1164</v>
      </c>
      <c r="B9">
        <v>8</v>
      </c>
      <c r="C9">
        <v>7</v>
      </c>
      <c r="D9">
        <v>3</v>
      </c>
    </row>
    <row r="10" spans="1:4" ht="15.75" customHeight="1">
      <c r="A10">
        <v>1167</v>
      </c>
      <c r="B10">
        <v>6</v>
      </c>
      <c r="C10">
        <v>4</v>
      </c>
      <c r="D10">
        <v>4</v>
      </c>
    </row>
    <row r="11" spans="1:4" ht="15.75" customHeight="1">
      <c r="A11">
        <v>1168</v>
      </c>
      <c r="B11">
        <v>5</v>
      </c>
      <c r="C11">
        <v>6</v>
      </c>
      <c r="D11">
        <v>5</v>
      </c>
    </row>
    <row r="12" spans="1:4" ht="15.75" customHeight="1">
      <c r="A12">
        <v>1169</v>
      </c>
      <c r="B12">
        <v>13</v>
      </c>
      <c r="C12">
        <v>9</v>
      </c>
      <c r="D12">
        <v>8</v>
      </c>
    </row>
    <row r="13" spans="1:4" ht="15.75" customHeight="1">
      <c r="A13">
        <v>1170</v>
      </c>
      <c r="B13">
        <v>16</v>
      </c>
      <c r="C13">
        <v>9</v>
      </c>
      <c r="D13">
        <v>5</v>
      </c>
    </row>
    <row r="14" spans="1:4" ht="15.75" customHeight="1">
      <c r="A14">
        <v>1174</v>
      </c>
      <c r="B14">
        <v>11</v>
      </c>
      <c r="C14">
        <v>10</v>
      </c>
      <c r="D14">
        <v>6</v>
      </c>
    </row>
    <row r="15" spans="1:4" ht="15.75" customHeight="1">
      <c r="A15">
        <v>1179</v>
      </c>
      <c r="B15">
        <v>18</v>
      </c>
      <c r="C15">
        <v>11</v>
      </c>
      <c r="D15">
        <v>8</v>
      </c>
    </row>
    <row r="16" spans="1:4" ht="15.75" customHeight="1">
      <c r="A16">
        <v>1180</v>
      </c>
      <c r="B16">
        <v>25</v>
      </c>
      <c r="C16">
        <v>20</v>
      </c>
      <c r="D16">
        <v>10</v>
      </c>
    </row>
    <row r="17" spans="1:4" ht="15.75" customHeight="1">
      <c r="A17">
        <v>1181</v>
      </c>
      <c r="B17">
        <v>21</v>
      </c>
      <c r="C17">
        <v>6</v>
      </c>
      <c r="D17">
        <v>8</v>
      </c>
    </row>
    <row r="18" spans="1:4" ht="15.75" customHeight="1">
      <c r="A18">
        <v>1182</v>
      </c>
      <c r="B18">
        <v>11</v>
      </c>
      <c r="C18">
        <v>4</v>
      </c>
      <c r="D18">
        <v>7</v>
      </c>
    </row>
    <row r="19" spans="1:4" ht="15.75" customHeight="1">
      <c r="A19">
        <v>1184</v>
      </c>
      <c r="B19">
        <v>10</v>
      </c>
      <c r="C19">
        <v>3</v>
      </c>
      <c r="D19">
        <v>3</v>
      </c>
    </row>
    <row r="20" spans="1:4" ht="15.75" customHeight="1">
      <c r="A20">
        <v>1186</v>
      </c>
      <c r="B20">
        <v>2</v>
      </c>
      <c r="C20">
        <v>3</v>
      </c>
      <c r="D20">
        <v>1</v>
      </c>
    </row>
    <row r="21" spans="1:4" ht="15.75" customHeight="1">
      <c r="A21">
        <v>1187</v>
      </c>
      <c r="B21" t="e">
        <v>#VALUE!</v>
      </c>
      <c r="C21" t="e">
        <v>#VALUE!</v>
      </c>
      <c r="D21">
        <v>7</v>
      </c>
    </row>
    <row r="22" spans="1:4" ht="15.75" customHeight="1">
      <c r="A22">
        <v>1188</v>
      </c>
      <c r="B22">
        <v>22</v>
      </c>
      <c r="C22">
        <v>20</v>
      </c>
      <c r="D22">
        <v>5</v>
      </c>
    </row>
    <row r="23" spans="1:4" ht="15.75" customHeight="1">
      <c r="A23">
        <v>1190</v>
      </c>
      <c r="B23">
        <v>17</v>
      </c>
      <c r="C23">
        <v>10</v>
      </c>
      <c r="D23">
        <v>5</v>
      </c>
    </row>
    <row r="24" spans="1:4" ht="15.75" customHeight="1">
      <c r="A24">
        <v>1191</v>
      </c>
      <c r="B24">
        <v>26</v>
      </c>
      <c r="C24">
        <v>18</v>
      </c>
      <c r="D24">
        <v>9</v>
      </c>
    </row>
    <row r="25" spans="1:4" ht="15.75" customHeight="1">
      <c r="A25">
        <v>1192</v>
      </c>
      <c r="B25">
        <v>9</v>
      </c>
      <c r="C25">
        <v>7</v>
      </c>
      <c r="D25">
        <v>6</v>
      </c>
    </row>
    <row r="26" spans="1:4" ht="15.75" customHeight="1">
      <c r="A26">
        <v>1193</v>
      </c>
      <c r="B26">
        <v>24</v>
      </c>
      <c r="C26">
        <v>10</v>
      </c>
      <c r="D26">
        <v>8</v>
      </c>
    </row>
    <row r="27" spans="1:4" ht="15.75" customHeight="1">
      <c r="A27">
        <v>1194</v>
      </c>
      <c r="B27">
        <v>16</v>
      </c>
      <c r="C27">
        <v>14</v>
      </c>
      <c r="D27">
        <v>7</v>
      </c>
    </row>
    <row r="28" spans="1:4" ht="15.75" customHeight="1">
      <c r="A28">
        <v>1195</v>
      </c>
      <c r="B28">
        <v>21</v>
      </c>
      <c r="C28">
        <v>18</v>
      </c>
      <c r="D28">
        <v>5</v>
      </c>
    </row>
    <row r="29" spans="1:4" ht="15.75" customHeight="1">
      <c r="A29">
        <v>1196</v>
      </c>
      <c r="B29">
        <v>25</v>
      </c>
      <c r="C29">
        <v>11</v>
      </c>
      <c r="D29">
        <v>8</v>
      </c>
    </row>
    <row r="30" spans="1:4" ht="15.75" customHeight="1">
      <c r="A30">
        <v>1197</v>
      </c>
      <c r="B30">
        <v>13</v>
      </c>
      <c r="C30">
        <v>11</v>
      </c>
      <c r="D30">
        <v>1</v>
      </c>
    </row>
    <row r="31" spans="1:4" ht="15.75" customHeight="1">
      <c r="A31">
        <v>1198</v>
      </c>
      <c r="B31">
        <v>30</v>
      </c>
      <c r="C31">
        <v>24</v>
      </c>
      <c r="D31">
        <v>11</v>
      </c>
    </row>
    <row r="32" spans="1:4" ht="15.75" customHeight="1">
      <c r="A32">
        <v>1199</v>
      </c>
      <c r="B32">
        <v>5</v>
      </c>
      <c r="C32">
        <v>4</v>
      </c>
      <c r="D32">
        <v>1</v>
      </c>
    </row>
    <row r="33" spans="1:4" ht="15.75" customHeight="1">
      <c r="A33">
        <v>1201</v>
      </c>
      <c r="B33">
        <v>13</v>
      </c>
      <c r="C33">
        <v>13</v>
      </c>
      <c r="D33">
        <v>7</v>
      </c>
    </row>
    <row r="34" spans="1:4" ht="15.75" customHeight="1">
      <c r="A34">
        <v>1202</v>
      </c>
      <c r="B34">
        <v>7</v>
      </c>
      <c r="C34">
        <v>5</v>
      </c>
      <c r="D34">
        <v>4</v>
      </c>
    </row>
    <row r="35" spans="1:4" ht="15.75" customHeight="1">
      <c r="A35">
        <v>1203</v>
      </c>
      <c r="B35">
        <v>17</v>
      </c>
      <c r="C35">
        <v>12</v>
      </c>
      <c r="D35">
        <v>7</v>
      </c>
    </row>
    <row r="36" spans="1:4" ht="15.75" customHeight="1">
      <c r="A36">
        <v>1205</v>
      </c>
      <c r="B36">
        <v>26</v>
      </c>
      <c r="C36">
        <v>16</v>
      </c>
      <c r="D36">
        <v>8</v>
      </c>
    </row>
    <row r="37" spans="1:4" ht="15.75" customHeight="1">
      <c r="A37">
        <v>1206</v>
      </c>
      <c r="B37">
        <v>25</v>
      </c>
      <c r="C37">
        <v>14</v>
      </c>
      <c r="D37">
        <v>11</v>
      </c>
    </row>
    <row r="38" spans="1:4" ht="15.75" customHeight="1">
      <c r="A38">
        <v>1207</v>
      </c>
      <c r="B38">
        <v>26</v>
      </c>
      <c r="C38">
        <v>22</v>
      </c>
      <c r="D38">
        <v>10</v>
      </c>
    </row>
    <row r="39" spans="1:4" ht="15.75" customHeight="1">
      <c r="A39">
        <v>1208</v>
      </c>
      <c r="B39">
        <v>15</v>
      </c>
      <c r="C39">
        <v>7</v>
      </c>
      <c r="D39">
        <v>8</v>
      </c>
    </row>
    <row r="40" spans="1:4" ht="15.75" customHeight="1">
      <c r="A40">
        <v>1211</v>
      </c>
      <c r="B40">
        <v>32</v>
      </c>
      <c r="C40">
        <v>25</v>
      </c>
      <c r="D40">
        <v>10</v>
      </c>
    </row>
    <row r="41" spans="1:4" ht="15.75" customHeight="1">
      <c r="A41">
        <v>1215</v>
      </c>
      <c r="B41">
        <v>13</v>
      </c>
      <c r="C41">
        <v>7</v>
      </c>
      <c r="D41">
        <v>7</v>
      </c>
    </row>
    <row r="42" spans="1:4" ht="15.75" customHeight="1">
      <c r="A42">
        <v>1217</v>
      </c>
      <c r="B42">
        <v>6</v>
      </c>
      <c r="C42">
        <v>4</v>
      </c>
      <c r="D42">
        <v>0</v>
      </c>
    </row>
    <row r="43" spans="1:4" ht="15.75" customHeight="1">
      <c r="A43">
        <v>1218</v>
      </c>
      <c r="B43">
        <v>25</v>
      </c>
      <c r="C43">
        <v>21</v>
      </c>
      <c r="D43">
        <v>6</v>
      </c>
    </row>
    <row r="44" spans="1:4" ht="15.75" customHeight="1">
      <c r="A44">
        <v>1219</v>
      </c>
      <c r="B44">
        <v>8</v>
      </c>
      <c r="C44">
        <v>5</v>
      </c>
      <c r="D44">
        <v>3</v>
      </c>
    </row>
    <row r="45" spans="1:4" ht="15.75" customHeight="1">
      <c r="A45">
        <v>1222</v>
      </c>
      <c r="B45" t="e">
        <v>#VALUE!</v>
      </c>
      <c r="C45" t="e">
        <v>#VALUE!</v>
      </c>
      <c r="D45">
        <v>7</v>
      </c>
    </row>
    <row r="46" spans="1:4" ht="15.75" customHeight="1">
      <c r="D46" t="e"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SYBA B</vt:lpstr>
      <vt:lpstr>PERCENT</vt:lpstr>
      <vt:lpstr>OPT</vt:lpstr>
      <vt:lpstr>HIS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2018-02-15T18:21:44Z</dcterms:created>
  <dcterms:modified xsi:type="dcterms:W3CDTF">2018-02-15T18:21:44Z</dcterms:modified>
</cp:coreProperties>
</file>