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2" yWindow="540" windowWidth="15036" windowHeight="7884"/>
  </bookViews>
  <sheets>
    <sheet name="FYBA B" sheetId="1" r:id="rId1"/>
    <sheet name="PERCENT" sheetId="2" state="hidden" r:id="rId2"/>
    <sheet name="OPT" sheetId="3" state="hidden" r:id="rId3"/>
  </sheets>
  <calcPr calcId="125725"/>
</workbook>
</file>

<file path=xl/calcChain.xml><?xml version="1.0" encoding="utf-8"?>
<calcChain xmlns="http://schemas.openxmlformats.org/spreadsheetml/2006/main">
  <c r="P133" i="2"/>
  <c r="N133"/>
  <c r="Q132"/>
  <c r="N132"/>
  <c r="Q131"/>
  <c r="N131"/>
  <c r="Q130"/>
  <c r="N130"/>
  <c r="Q129"/>
  <c r="N129"/>
  <c r="Q128"/>
  <c r="N128"/>
  <c r="Q127"/>
  <c r="N127"/>
  <c r="P126"/>
  <c r="N126"/>
  <c r="Q125"/>
  <c r="N125"/>
  <c r="Q124"/>
  <c r="N124"/>
  <c r="Q123"/>
  <c r="N123"/>
  <c r="Q122"/>
  <c r="N122"/>
  <c r="Q121"/>
  <c r="N121"/>
  <c r="Q120"/>
  <c r="N120"/>
  <c r="Q119"/>
  <c r="N119"/>
  <c r="Q118"/>
  <c r="N118"/>
  <c r="P117"/>
  <c r="N117"/>
  <c r="Q116"/>
  <c r="N116"/>
  <c r="Q115"/>
  <c r="N115"/>
  <c r="Q114"/>
  <c r="N114"/>
  <c r="Q113"/>
  <c r="P113"/>
  <c r="N113"/>
  <c r="Q112"/>
  <c r="N112"/>
  <c r="Q111"/>
  <c r="N111"/>
  <c r="Q110"/>
  <c r="N110"/>
  <c r="P109"/>
  <c r="N109"/>
  <c r="Q108"/>
  <c r="N108"/>
  <c r="Q107"/>
  <c r="N107"/>
  <c r="P106"/>
  <c r="N106"/>
  <c r="Q105"/>
  <c r="N105"/>
  <c r="Q104"/>
  <c r="N104"/>
  <c r="P103"/>
  <c r="N103"/>
  <c r="Q102"/>
  <c r="N102"/>
  <c r="Q101"/>
  <c r="N101"/>
  <c r="Q100"/>
  <c r="N100"/>
  <c r="P99"/>
  <c r="N99"/>
  <c r="P98"/>
  <c r="N98"/>
  <c r="Q97"/>
  <c r="N97"/>
  <c r="Q96"/>
  <c r="N96"/>
  <c r="Q95"/>
  <c r="P95"/>
  <c r="N95"/>
  <c r="Q94"/>
  <c r="N94"/>
  <c r="P93"/>
  <c r="N93"/>
  <c r="Q92"/>
  <c r="N92"/>
  <c r="Q91"/>
  <c r="N91"/>
  <c r="P90"/>
  <c r="N90"/>
  <c r="Q89"/>
  <c r="N89"/>
  <c r="Q88"/>
  <c r="N88"/>
  <c r="P87"/>
  <c r="N87"/>
  <c r="Q86"/>
  <c r="P86"/>
  <c r="N86"/>
  <c r="Q85"/>
  <c r="N85"/>
  <c r="Q84"/>
  <c r="N84"/>
  <c r="P83"/>
  <c r="N83"/>
  <c r="Q82"/>
  <c r="N82"/>
  <c r="P81"/>
  <c r="N81"/>
  <c r="Q80"/>
  <c r="N80"/>
  <c r="Q79"/>
  <c r="N79"/>
  <c r="Q78"/>
  <c r="N78"/>
  <c r="P77"/>
  <c r="N77"/>
  <c r="Q76"/>
  <c r="N76"/>
  <c r="P75"/>
  <c r="N75"/>
  <c r="Q74"/>
  <c r="N74"/>
  <c r="P73"/>
  <c r="N73"/>
  <c r="Q72"/>
  <c r="N72"/>
  <c r="P71"/>
  <c r="N71"/>
  <c r="Q70"/>
  <c r="N70"/>
  <c r="Q69"/>
  <c r="N69"/>
  <c r="Q68"/>
  <c r="N68"/>
  <c r="Q67"/>
  <c r="N67"/>
  <c r="Q66"/>
  <c r="N66"/>
  <c r="Q65"/>
  <c r="N65"/>
  <c r="Q64"/>
  <c r="N64"/>
  <c r="P63"/>
  <c r="N63"/>
  <c r="Q62"/>
  <c r="N62"/>
  <c r="Q61"/>
  <c r="P61"/>
  <c r="N61"/>
  <c r="P60"/>
  <c r="N60"/>
  <c r="P59"/>
  <c r="N59"/>
  <c r="P58"/>
  <c r="N58"/>
  <c r="P57"/>
  <c r="N57"/>
  <c r="P56"/>
  <c r="N56"/>
  <c r="Q55"/>
  <c r="N55"/>
  <c r="P54"/>
  <c r="N54"/>
  <c r="P53"/>
  <c r="N53"/>
  <c r="Q52"/>
  <c r="N52"/>
  <c r="P51"/>
  <c r="N51"/>
  <c r="Q50"/>
  <c r="N50"/>
  <c r="Q49"/>
  <c r="N49"/>
  <c r="Q48"/>
  <c r="N48"/>
  <c r="Q47"/>
  <c r="N47"/>
  <c r="Q46"/>
  <c r="N46"/>
  <c r="Q45"/>
  <c r="N45"/>
  <c r="Q44"/>
  <c r="N44"/>
  <c r="P43"/>
  <c r="N43"/>
  <c r="P42"/>
  <c r="N42"/>
  <c r="Q41"/>
  <c r="N41"/>
  <c r="P40"/>
  <c r="N40"/>
  <c r="Q39"/>
  <c r="N39"/>
  <c r="P38"/>
  <c r="N38"/>
  <c r="Q37"/>
  <c r="N37"/>
  <c r="P36"/>
  <c r="N36"/>
  <c r="Q35"/>
  <c r="N35"/>
  <c r="Q34"/>
  <c r="N34"/>
  <c r="Q33"/>
  <c r="N33"/>
  <c r="Q32"/>
  <c r="N32"/>
  <c r="P31"/>
  <c r="N31"/>
  <c r="P30"/>
  <c r="N30"/>
  <c r="P29"/>
  <c r="N29"/>
  <c r="Q28"/>
  <c r="N28"/>
  <c r="Q27"/>
  <c r="P27"/>
  <c r="N27"/>
  <c r="Q26"/>
  <c r="N26"/>
  <c r="P25"/>
  <c r="N25"/>
  <c r="Q24"/>
  <c r="N24"/>
  <c r="Q23"/>
  <c r="N23"/>
  <c r="P22"/>
  <c r="N22"/>
  <c r="Q21"/>
  <c r="N21"/>
  <c r="Q20"/>
  <c r="N20"/>
  <c r="Q19"/>
  <c r="N19"/>
  <c r="Q18"/>
  <c r="N18"/>
  <c r="Q17"/>
  <c r="N17"/>
  <c r="P16"/>
  <c r="N16"/>
  <c r="Q15"/>
  <c r="N15"/>
  <c r="P14"/>
  <c r="N14"/>
  <c r="P13"/>
  <c r="N13"/>
  <c r="P12"/>
  <c r="N12"/>
  <c r="P11"/>
  <c r="N11"/>
  <c r="P10"/>
  <c r="N10"/>
  <c r="Q9"/>
  <c r="P9"/>
  <c r="N9"/>
  <c r="Q8"/>
  <c r="N8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P7"/>
  <c r="N7"/>
  <c r="N5"/>
  <c r="A1"/>
  <c r="L133" i="1"/>
  <c r="I133"/>
  <c r="M132"/>
  <c r="I132"/>
  <c r="M131"/>
  <c r="I131"/>
  <c r="M130"/>
  <c r="I130"/>
  <c r="M129"/>
  <c r="I129"/>
  <c r="M128"/>
  <c r="I128"/>
  <c r="M127"/>
  <c r="I127"/>
  <c r="L126"/>
  <c r="I126"/>
  <c r="M125"/>
  <c r="I125"/>
  <c r="M124"/>
  <c r="I124"/>
  <c r="M123"/>
  <c r="I123"/>
  <c r="M122"/>
  <c r="I122"/>
  <c r="M121"/>
  <c r="I121"/>
  <c r="M120"/>
  <c r="I120"/>
  <c r="M119"/>
  <c r="I119"/>
  <c r="M118"/>
  <c r="I118"/>
  <c r="L117"/>
  <c r="I117"/>
  <c r="M116"/>
  <c r="I116"/>
  <c r="M115"/>
  <c r="I115"/>
  <c r="M114"/>
  <c r="I114"/>
  <c r="M113"/>
  <c r="L113"/>
  <c r="I113"/>
  <c r="M112"/>
  <c r="I112"/>
  <c r="M111"/>
  <c r="I111"/>
  <c r="M110"/>
  <c r="I110"/>
  <c r="L109"/>
  <c r="I109"/>
  <c r="M108"/>
  <c r="I108"/>
  <c r="M107"/>
  <c r="I107"/>
  <c r="L106"/>
  <c r="I106"/>
  <c r="M105"/>
  <c r="I105"/>
  <c r="M104"/>
  <c r="I104"/>
  <c r="L103"/>
  <c r="I103"/>
  <c r="M102"/>
  <c r="I102"/>
  <c r="M101"/>
  <c r="I101"/>
  <c r="M100"/>
  <c r="I100"/>
  <c r="L99"/>
  <c r="I99"/>
  <c r="L98"/>
  <c r="I98"/>
  <c r="M97"/>
  <c r="I97"/>
  <c r="M96"/>
  <c r="I96"/>
  <c r="M95"/>
  <c r="L95"/>
  <c r="I95"/>
  <c r="M94"/>
  <c r="I94"/>
  <c r="L93"/>
  <c r="I93"/>
  <c r="M92"/>
  <c r="I92"/>
  <c r="M91"/>
  <c r="I91"/>
  <c r="L90"/>
  <c r="I90"/>
  <c r="M89"/>
  <c r="I89"/>
  <c r="M88"/>
  <c r="I88"/>
  <c r="L87"/>
  <c r="I87"/>
  <c r="M86"/>
  <c r="L86"/>
  <c r="I86"/>
  <c r="M85"/>
  <c r="I85"/>
  <c r="M84"/>
  <c r="I84"/>
  <c r="L83"/>
  <c r="I83"/>
  <c r="M82"/>
  <c r="I82"/>
  <c r="L81"/>
  <c r="I81"/>
  <c r="M80"/>
  <c r="I80"/>
  <c r="M79"/>
  <c r="I79"/>
  <c r="M78"/>
  <c r="I78"/>
  <c r="L77"/>
  <c r="I77"/>
  <c r="M76"/>
  <c r="I76"/>
  <c r="L75"/>
  <c r="I75"/>
  <c r="M74"/>
  <c r="I74"/>
  <c r="L73"/>
  <c r="I73"/>
  <c r="M72"/>
  <c r="I72"/>
  <c r="L71"/>
  <c r="I71"/>
  <c r="M70"/>
  <c r="I70"/>
  <c r="M69"/>
  <c r="I69"/>
  <c r="M68"/>
  <c r="I68"/>
  <c r="M67"/>
  <c r="I67"/>
  <c r="M66"/>
  <c r="I66"/>
  <c r="M65"/>
  <c r="I65"/>
  <c r="M64"/>
  <c r="I64"/>
  <c r="L63"/>
  <c r="I63"/>
  <c r="M62"/>
  <c r="I62"/>
  <c r="M61"/>
  <c r="L61"/>
  <c r="I61"/>
  <c r="L60"/>
  <c r="I60"/>
  <c r="L59"/>
  <c r="I59"/>
  <c r="L58"/>
  <c r="I58"/>
  <c r="L57"/>
  <c r="I57"/>
  <c r="L56"/>
  <c r="I56"/>
  <c r="M55"/>
  <c r="I55"/>
  <c r="L54"/>
  <c r="I54"/>
  <c r="L53"/>
  <c r="I53"/>
  <c r="M52"/>
  <c r="I52"/>
  <c r="L51"/>
  <c r="I51"/>
  <c r="M50"/>
  <c r="I50"/>
  <c r="M49"/>
  <c r="I49"/>
  <c r="M48"/>
  <c r="I48"/>
  <c r="M47"/>
  <c r="I47"/>
  <c r="M46"/>
  <c r="I46"/>
  <c r="M45"/>
  <c r="I45"/>
  <c r="M44"/>
  <c r="I44"/>
  <c r="L43"/>
  <c r="I43"/>
  <c r="L42"/>
  <c r="I42"/>
  <c r="M41"/>
  <c r="I41"/>
  <c r="L40"/>
  <c r="I40"/>
  <c r="M39"/>
  <c r="I39"/>
  <c r="L38"/>
  <c r="I38"/>
  <c r="M37"/>
  <c r="I37"/>
  <c r="L36"/>
  <c r="I36"/>
  <c r="M35"/>
  <c r="I35"/>
  <c r="M34"/>
  <c r="I34"/>
  <c r="M33"/>
  <c r="I33"/>
  <c r="M32"/>
  <c r="I32"/>
  <c r="L31"/>
  <c r="I31"/>
  <c r="L30"/>
  <c r="I30"/>
  <c r="L29"/>
  <c r="I29"/>
  <c r="M28"/>
  <c r="I28"/>
  <c r="M27"/>
  <c r="L27"/>
  <c r="I27"/>
  <c r="M26"/>
  <c r="I26"/>
  <c r="L25"/>
  <c r="I25"/>
  <c r="M24"/>
  <c r="I24"/>
  <c r="M23"/>
  <c r="I23"/>
  <c r="L22"/>
  <c r="I22"/>
  <c r="M21"/>
  <c r="I21"/>
  <c r="M20"/>
  <c r="I20"/>
  <c r="M19"/>
  <c r="I19"/>
  <c r="M18"/>
  <c r="I18"/>
  <c r="M17"/>
  <c r="I17"/>
  <c r="L16"/>
  <c r="I16"/>
  <c r="M15"/>
  <c r="I15"/>
  <c r="L14"/>
  <c r="I14"/>
  <c r="L13"/>
  <c r="I13"/>
  <c r="L12"/>
  <c r="I12"/>
  <c r="L11"/>
  <c r="I11"/>
  <c r="L10"/>
  <c r="I10"/>
  <c r="M9"/>
  <c r="L9"/>
  <c r="I9"/>
  <c r="M8"/>
  <c r="I8"/>
  <c r="A8"/>
  <c r="L7"/>
  <c r="A1"/>
  <c r="G4"/>
  <c r="F7" i="3"/>
  <c r="B7"/>
  <c r="F4"/>
  <c r="B4"/>
  <c r="H7"/>
  <c r="D7"/>
  <c r="H4"/>
  <c r="D4"/>
  <c r="M4" i="2"/>
  <c r="I4"/>
  <c r="G4"/>
  <c r="J7" i="1"/>
  <c r="H7"/>
  <c r="F7"/>
  <c r="L4" i="2"/>
  <c r="J4"/>
  <c r="F4"/>
  <c r="G7" i="1"/>
  <c r="J4"/>
  <c r="H4"/>
  <c r="F4"/>
  <c r="K4"/>
  <c r="I133" i="2" l="1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2"/>
  <c r="I110"/>
  <c r="I109"/>
  <c r="I107"/>
  <c r="I106"/>
  <c r="I104"/>
  <c r="I103"/>
  <c r="I101"/>
  <c r="I97"/>
  <c r="I95"/>
  <c r="I92"/>
  <c r="I89"/>
  <c r="I86"/>
  <c r="I113"/>
  <c r="I111"/>
  <c r="I108"/>
  <c r="I105"/>
  <c r="I102"/>
  <c r="I100"/>
  <c r="I99"/>
  <c r="I98"/>
  <c r="I96"/>
  <c r="I94"/>
  <c r="I93"/>
  <c r="I91"/>
  <c r="I90"/>
  <c r="I88"/>
  <c r="I87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G5" i="1"/>
  <c r="I4"/>
  <c r="I5" s="1"/>
  <c r="I21" i="2"/>
  <c r="I20"/>
  <c r="I19"/>
  <c r="I18"/>
  <c r="I17"/>
  <c r="I16"/>
  <c r="I15"/>
  <c r="I14"/>
  <c r="I13"/>
  <c r="I12"/>
  <c r="I11"/>
  <c r="I10"/>
  <c r="I9"/>
  <c r="I8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2"/>
  <c r="M110"/>
  <c r="M109"/>
  <c r="M107"/>
  <c r="M106"/>
  <c r="M104"/>
  <c r="M103"/>
  <c r="M101"/>
  <c r="M97"/>
  <c r="M95"/>
  <c r="M92"/>
  <c r="M89"/>
  <c r="M86"/>
  <c r="M113"/>
  <c r="M111"/>
  <c r="M108"/>
  <c r="M105"/>
  <c r="M102"/>
  <c r="M100"/>
  <c r="M99"/>
  <c r="M98"/>
  <c r="M96"/>
  <c r="M94"/>
  <c r="M93"/>
  <c r="M91"/>
  <c r="M90"/>
  <c r="M88"/>
  <c r="M87"/>
  <c r="M85"/>
  <c r="M84"/>
  <c r="M83"/>
  <c r="M82"/>
  <c r="M81"/>
  <c r="M80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K5" i="1"/>
  <c r="F133" i="2"/>
  <c r="R133" s="1"/>
  <c r="F132"/>
  <c r="R132" s="1"/>
  <c r="F131"/>
  <c r="R131" s="1"/>
  <c r="F130"/>
  <c r="R130" s="1"/>
  <c r="F129"/>
  <c r="R129" s="1"/>
  <c r="F128"/>
  <c r="R128" s="1"/>
  <c r="F127"/>
  <c r="R127" s="1"/>
  <c r="F126"/>
  <c r="R126" s="1"/>
  <c r="F125"/>
  <c r="R125" s="1"/>
  <c r="F124"/>
  <c r="R124" s="1"/>
  <c r="F123"/>
  <c r="R123" s="1"/>
  <c r="F122"/>
  <c r="R122" s="1"/>
  <c r="F121"/>
  <c r="R121" s="1"/>
  <c r="F120"/>
  <c r="R120" s="1"/>
  <c r="F119"/>
  <c r="R119" s="1"/>
  <c r="F118"/>
  <c r="R118" s="1"/>
  <c r="F117"/>
  <c r="R117" s="1"/>
  <c r="F116"/>
  <c r="R116" s="1"/>
  <c r="F115"/>
  <c r="R115" s="1"/>
  <c r="F114"/>
  <c r="R114" s="1"/>
  <c r="F113"/>
  <c r="R113" s="1"/>
  <c r="F112"/>
  <c r="R112" s="1"/>
  <c r="F111"/>
  <c r="R111" s="1"/>
  <c r="F110"/>
  <c r="R110" s="1"/>
  <c r="F109"/>
  <c r="R109" s="1"/>
  <c r="F108"/>
  <c r="R108" s="1"/>
  <c r="F107"/>
  <c r="R107" s="1"/>
  <c r="F106"/>
  <c r="R106" s="1"/>
  <c r="F105"/>
  <c r="R105" s="1"/>
  <c r="F104"/>
  <c r="R104" s="1"/>
  <c r="F103"/>
  <c r="R103" s="1"/>
  <c r="F102"/>
  <c r="R102" s="1"/>
  <c r="F101"/>
  <c r="R101" s="1"/>
  <c r="F100"/>
  <c r="R100" s="1"/>
  <c r="F99"/>
  <c r="R99" s="1"/>
  <c r="F98"/>
  <c r="R98" s="1"/>
  <c r="F97"/>
  <c r="R97" s="1"/>
  <c r="F96"/>
  <c r="R96" s="1"/>
  <c r="F95"/>
  <c r="R95" s="1"/>
  <c r="F94"/>
  <c r="R94" s="1"/>
  <c r="F93"/>
  <c r="R93" s="1"/>
  <c r="F92"/>
  <c r="R92" s="1"/>
  <c r="F91"/>
  <c r="R91" s="1"/>
  <c r="F90"/>
  <c r="R90" s="1"/>
  <c r="F89"/>
  <c r="R89" s="1"/>
  <c r="F88"/>
  <c r="R88" s="1"/>
  <c r="F87"/>
  <c r="R87" s="1"/>
  <c r="F86"/>
  <c r="R86" s="1"/>
  <c r="F85"/>
  <c r="R85" s="1"/>
  <c r="F84"/>
  <c r="R84" s="1"/>
  <c r="F83"/>
  <c r="R83" s="1"/>
  <c r="F82"/>
  <c r="R82" s="1"/>
  <c r="F81"/>
  <c r="R81" s="1"/>
  <c r="F80"/>
  <c r="R80" s="1"/>
  <c r="F79"/>
  <c r="R79" s="1"/>
  <c r="F78"/>
  <c r="R78" s="1"/>
  <c r="F77"/>
  <c r="R77" s="1"/>
  <c r="F76"/>
  <c r="R76" s="1"/>
  <c r="F75"/>
  <c r="R75" s="1"/>
  <c r="F74"/>
  <c r="R74" s="1"/>
  <c r="F73"/>
  <c r="R73" s="1"/>
  <c r="F72"/>
  <c r="R72" s="1"/>
  <c r="F71"/>
  <c r="R71" s="1"/>
  <c r="F70"/>
  <c r="R70" s="1"/>
  <c r="F69"/>
  <c r="R69" s="1"/>
  <c r="F68"/>
  <c r="R68" s="1"/>
  <c r="F67"/>
  <c r="R67" s="1"/>
  <c r="F66"/>
  <c r="R66" s="1"/>
  <c r="F65"/>
  <c r="R65" s="1"/>
  <c r="F64"/>
  <c r="R64" s="1"/>
  <c r="F63"/>
  <c r="R63" s="1"/>
  <c r="F62"/>
  <c r="R62" s="1"/>
  <c r="F61"/>
  <c r="R61" s="1"/>
  <c r="F60"/>
  <c r="R60" s="1"/>
  <c r="F59"/>
  <c r="R59" s="1"/>
  <c r="F58"/>
  <c r="R58" s="1"/>
  <c r="F57"/>
  <c r="R57" s="1"/>
  <c r="F56"/>
  <c r="R56" s="1"/>
  <c r="F55"/>
  <c r="R55" s="1"/>
  <c r="F54"/>
  <c r="R54" s="1"/>
  <c r="F53"/>
  <c r="R53" s="1"/>
  <c r="F52"/>
  <c r="R52" s="1"/>
  <c r="F51"/>
  <c r="R51" s="1"/>
  <c r="F50"/>
  <c r="R50" s="1"/>
  <c r="F49"/>
  <c r="R49" s="1"/>
  <c r="F48"/>
  <c r="R48" s="1"/>
  <c r="F47"/>
  <c r="R47" s="1"/>
  <c r="F46"/>
  <c r="R46" s="1"/>
  <c r="F45"/>
  <c r="R45" s="1"/>
  <c r="F44"/>
  <c r="R44" s="1"/>
  <c r="F43"/>
  <c r="R43" s="1"/>
  <c r="F42"/>
  <c r="R42" s="1"/>
  <c r="F41"/>
  <c r="R41" s="1"/>
  <c r="F40"/>
  <c r="R40" s="1"/>
  <c r="F39"/>
  <c r="R39" s="1"/>
  <c r="F38"/>
  <c r="R38" s="1"/>
  <c r="F37"/>
  <c r="R37" s="1"/>
  <c r="F36"/>
  <c r="R36" s="1"/>
  <c r="F35"/>
  <c r="R35" s="1"/>
  <c r="F34"/>
  <c r="R34" s="1"/>
  <c r="F33"/>
  <c r="R33" s="1"/>
  <c r="F32"/>
  <c r="R32" s="1"/>
  <c r="F31"/>
  <c r="R31" s="1"/>
  <c r="F30"/>
  <c r="R30" s="1"/>
  <c r="F29"/>
  <c r="R29" s="1"/>
  <c r="F28"/>
  <c r="R28" s="1"/>
  <c r="F27"/>
  <c r="R27" s="1"/>
  <c r="F24"/>
  <c r="R24" s="1"/>
  <c r="F21"/>
  <c r="R21" s="1"/>
  <c r="F20"/>
  <c r="R20" s="1"/>
  <c r="F19"/>
  <c r="R19" s="1"/>
  <c r="F18"/>
  <c r="R18" s="1"/>
  <c r="F17"/>
  <c r="R17" s="1"/>
  <c r="F16"/>
  <c r="R16" s="1"/>
  <c r="F15"/>
  <c r="R15" s="1"/>
  <c r="F14"/>
  <c r="R14" s="1"/>
  <c r="F13"/>
  <c r="R13" s="1"/>
  <c r="F12"/>
  <c r="R12" s="1"/>
  <c r="F11"/>
  <c r="R11" s="1"/>
  <c r="F10"/>
  <c r="R10" s="1"/>
  <c r="F9"/>
  <c r="R9" s="1"/>
  <c r="F8"/>
  <c r="R8" s="1"/>
  <c r="F26"/>
  <c r="R26" s="1"/>
  <c r="F25"/>
  <c r="R25" s="1"/>
  <c r="F23"/>
  <c r="R23" s="1"/>
  <c r="F22"/>
  <c r="R22" s="1"/>
  <c r="F5" i="1"/>
  <c r="J133" i="2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4"/>
  <c r="J21"/>
  <c r="J20"/>
  <c r="J19"/>
  <c r="J18"/>
  <c r="J17"/>
  <c r="J16"/>
  <c r="J15"/>
  <c r="J14"/>
  <c r="J13"/>
  <c r="J12"/>
  <c r="J11"/>
  <c r="J10"/>
  <c r="J9"/>
  <c r="J8"/>
  <c r="J25"/>
  <c r="J23"/>
  <c r="J22"/>
  <c r="H5" i="1"/>
  <c r="L133" i="2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3"/>
  <c r="L22"/>
  <c r="L21"/>
  <c r="L20"/>
  <c r="L19"/>
  <c r="L18"/>
  <c r="L17"/>
  <c r="L16"/>
  <c r="L15"/>
  <c r="L14"/>
  <c r="L13"/>
  <c r="L12"/>
  <c r="L11"/>
  <c r="L10"/>
  <c r="L9"/>
  <c r="L8"/>
  <c r="L24"/>
  <c r="J5" i="1"/>
  <c r="G7" i="2"/>
  <c r="S7" s="1"/>
  <c r="I7"/>
  <c r="I7" i="1"/>
  <c r="K7" i="2" s="1"/>
  <c r="M7"/>
  <c r="F5"/>
  <c r="H4"/>
  <c r="H5" s="1"/>
  <c r="J5"/>
  <c r="L5"/>
  <c r="G133"/>
  <c r="S133" s="1"/>
  <c r="G132"/>
  <c r="S132" s="1"/>
  <c r="G131"/>
  <c r="S131" s="1"/>
  <c r="G130"/>
  <c r="S130" s="1"/>
  <c r="G129"/>
  <c r="S129" s="1"/>
  <c r="G128"/>
  <c r="S128" s="1"/>
  <c r="G127"/>
  <c r="S127" s="1"/>
  <c r="G126"/>
  <c r="S126" s="1"/>
  <c r="G125"/>
  <c r="S125" s="1"/>
  <c r="G124"/>
  <c r="S124" s="1"/>
  <c r="G123"/>
  <c r="S123" s="1"/>
  <c r="G122"/>
  <c r="S122" s="1"/>
  <c r="G121"/>
  <c r="S121" s="1"/>
  <c r="G120"/>
  <c r="S120" s="1"/>
  <c r="G119"/>
  <c r="S119" s="1"/>
  <c r="G118"/>
  <c r="S118" s="1"/>
  <c r="G117"/>
  <c r="S117" s="1"/>
  <c r="G116"/>
  <c r="S116" s="1"/>
  <c r="G115"/>
  <c r="S115" s="1"/>
  <c r="G114"/>
  <c r="S114" s="1"/>
  <c r="G113"/>
  <c r="S113" s="1"/>
  <c r="G111"/>
  <c r="S111" s="1"/>
  <c r="G108"/>
  <c r="S108" s="1"/>
  <c r="G105"/>
  <c r="S105" s="1"/>
  <c r="G102"/>
  <c r="S102" s="1"/>
  <c r="G100"/>
  <c r="S100" s="1"/>
  <c r="G99"/>
  <c r="S99" s="1"/>
  <c r="G98"/>
  <c r="S98" s="1"/>
  <c r="G96"/>
  <c r="S96" s="1"/>
  <c r="G94"/>
  <c r="S94" s="1"/>
  <c r="G93"/>
  <c r="S93" s="1"/>
  <c r="G91"/>
  <c r="S91" s="1"/>
  <c r="G90"/>
  <c r="S90" s="1"/>
  <c r="G88"/>
  <c r="S88" s="1"/>
  <c r="G87"/>
  <c r="S87" s="1"/>
  <c r="G85"/>
  <c r="S85" s="1"/>
  <c r="G112"/>
  <c r="S112" s="1"/>
  <c r="G110"/>
  <c r="S110" s="1"/>
  <c r="G109"/>
  <c r="S109" s="1"/>
  <c r="G107"/>
  <c r="S107" s="1"/>
  <c r="G106"/>
  <c r="S106" s="1"/>
  <c r="G104"/>
  <c r="S104" s="1"/>
  <c r="G103"/>
  <c r="S103" s="1"/>
  <c r="G101"/>
  <c r="S101" s="1"/>
  <c r="G97"/>
  <c r="S97" s="1"/>
  <c r="G95"/>
  <c r="S95" s="1"/>
  <c r="G92"/>
  <c r="S92" s="1"/>
  <c r="G89"/>
  <c r="S89" s="1"/>
  <c r="G86"/>
  <c r="S86" s="1"/>
  <c r="G84"/>
  <c r="S84" s="1"/>
  <c r="G83"/>
  <c r="S83" s="1"/>
  <c r="G82"/>
  <c r="S82" s="1"/>
  <c r="G81"/>
  <c r="S81" s="1"/>
  <c r="G80"/>
  <c r="S80" s="1"/>
  <c r="G79"/>
  <c r="S79" s="1"/>
  <c r="G78"/>
  <c r="S78" s="1"/>
  <c r="G77"/>
  <c r="S77" s="1"/>
  <c r="G76"/>
  <c r="S76" s="1"/>
  <c r="G75"/>
  <c r="S75" s="1"/>
  <c r="G74"/>
  <c r="S74" s="1"/>
  <c r="G73"/>
  <c r="S73" s="1"/>
  <c r="G72"/>
  <c r="S72" s="1"/>
  <c r="G71"/>
  <c r="S71" s="1"/>
  <c r="G70"/>
  <c r="S70" s="1"/>
  <c r="G69"/>
  <c r="S69" s="1"/>
  <c r="G68"/>
  <c r="S68" s="1"/>
  <c r="G67"/>
  <c r="S67" s="1"/>
  <c r="G66"/>
  <c r="S66" s="1"/>
  <c r="G65"/>
  <c r="S65" s="1"/>
  <c r="G64"/>
  <c r="S64" s="1"/>
  <c r="G63"/>
  <c r="S63" s="1"/>
  <c r="G62"/>
  <c r="S62" s="1"/>
  <c r="G61"/>
  <c r="S61" s="1"/>
  <c r="G60"/>
  <c r="S60" s="1"/>
  <c r="G59"/>
  <c r="S59" s="1"/>
  <c r="G58"/>
  <c r="S58" s="1"/>
  <c r="G57"/>
  <c r="S57" s="1"/>
  <c r="G56"/>
  <c r="S56" s="1"/>
  <c r="G55"/>
  <c r="S55" s="1"/>
  <c r="G54"/>
  <c r="S54" s="1"/>
  <c r="G53"/>
  <c r="S53" s="1"/>
  <c r="G52"/>
  <c r="S52" s="1"/>
  <c r="G51"/>
  <c r="S51" s="1"/>
  <c r="G50"/>
  <c r="S50" s="1"/>
  <c r="G49"/>
  <c r="S49" s="1"/>
  <c r="G48"/>
  <c r="S48" s="1"/>
  <c r="G47"/>
  <c r="S47" s="1"/>
  <c r="G46"/>
  <c r="S46" s="1"/>
  <c r="G45"/>
  <c r="S45" s="1"/>
  <c r="G44"/>
  <c r="S44" s="1"/>
  <c r="G43"/>
  <c r="S43" s="1"/>
  <c r="G42"/>
  <c r="S42" s="1"/>
  <c r="G41"/>
  <c r="S41" s="1"/>
  <c r="G40"/>
  <c r="S40" s="1"/>
  <c r="G39"/>
  <c r="S39" s="1"/>
  <c r="G38"/>
  <c r="S38" s="1"/>
  <c r="G37"/>
  <c r="S37" s="1"/>
  <c r="G36"/>
  <c r="S36" s="1"/>
  <c r="G35"/>
  <c r="S35" s="1"/>
  <c r="G34"/>
  <c r="S34" s="1"/>
  <c r="G33"/>
  <c r="S33" s="1"/>
  <c r="G32"/>
  <c r="S32" s="1"/>
  <c r="G31"/>
  <c r="S31" s="1"/>
  <c r="G30"/>
  <c r="S30" s="1"/>
  <c r="G29"/>
  <c r="S29" s="1"/>
  <c r="G28"/>
  <c r="S28" s="1"/>
  <c r="G27"/>
  <c r="S27" s="1"/>
  <c r="G26"/>
  <c r="S26" s="1"/>
  <c r="G25"/>
  <c r="S25" s="1"/>
  <c r="G24"/>
  <c r="S24" s="1"/>
  <c r="G23"/>
  <c r="S23" s="1"/>
  <c r="G22"/>
  <c r="S22" s="1"/>
  <c r="G21"/>
  <c r="S21" s="1"/>
  <c r="G20"/>
  <c r="S20" s="1"/>
  <c r="G19"/>
  <c r="S19" s="1"/>
  <c r="G18"/>
  <c r="S18" s="1"/>
  <c r="G17"/>
  <c r="S17" s="1"/>
  <c r="G16"/>
  <c r="S16" s="1"/>
  <c r="G15"/>
  <c r="S15" s="1"/>
  <c r="G14"/>
  <c r="S14" s="1"/>
  <c r="G13"/>
  <c r="S13" s="1"/>
  <c r="G12"/>
  <c r="S12" s="1"/>
  <c r="G11"/>
  <c r="S11" s="1"/>
  <c r="G10"/>
  <c r="S10" s="1"/>
  <c r="G9"/>
  <c r="S9" s="1"/>
  <c r="G8"/>
  <c r="S8" s="1"/>
  <c r="F7"/>
  <c r="R7" s="1"/>
  <c r="H7"/>
  <c r="J7"/>
  <c r="L7"/>
  <c r="G5"/>
  <c r="I5"/>
  <c r="K4"/>
  <c r="K5" s="1"/>
  <c r="M5"/>
  <c r="R4"/>
  <c r="R5" s="1"/>
  <c r="Q4"/>
  <c r="Q5" s="1"/>
  <c r="M4" i="1"/>
  <c r="M5" s="1"/>
  <c r="M7"/>
  <c r="S4" i="2"/>
  <c r="S5" s="1"/>
  <c r="P4"/>
  <c r="P5" s="1"/>
  <c r="L5" i="1"/>
  <c r="H8" i="2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K8"/>
  <c r="K9"/>
  <c r="K10"/>
  <c r="K11"/>
  <c r="K12"/>
  <c r="K13"/>
  <c r="K14"/>
  <c r="K15"/>
  <c r="K16"/>
  <c r="K17"/>
  <c r="K18"/>
  <c r="K19"/>
  <c r="K20"/>
  <c r="K21"/>
  <c r="K22"/>
  <c r="K26"/>
  <c r="K28"/>
  <c r="H29"/>
  <c r="H31"/>
  <c r="K32"/>
  <c r="L8" i="1"/>
  <c r="A9"/>
  <c r="A10" s="1"/>
  <c r="K23" i="2"/>
  <c r="K25"/>
  <c r="K27"/>
  <c r="H28"/>
  <c r="K29"/>
  <c r="H30"/>
  <c r="K31"/>
  <c r="H32"/>
  <c r="K33"/>
  <c r="H34"/>
  <c r="K35"/>
  <c r="H36"/>
  <c r="K37"/>
  <c r="H38"/>
  <c r="K39"/>
  <c r="H40"/>
  <c r="K41"/>
  <c r="H42"/>
  <c r="K43"/>
  <c r="H44"/>
  <c r="K45"/>
  <c r="H46"/>
  <c r="K47"/>
  <c r="H48"/>
  <c r="K49"/>
  <c r="H50"/>
  <c r="K51"/>
  <c r="H52"/>
  <c r="K53"/>
  <c r="H54"/>
  <c r="K55"/>
  <c r="H56"/>
  <c r="K57"/>
  <c r="H58"/>
  <c r="K59"/>
  <c r="H60"/>
  <c r="K61"/>
  <c r="H62"/>
  <c r="K63"/>
  <c r="H64"/>
  <c r="K65"/>
  <c r="H66"/>
  <c r="K67"/>
  <c r="H68"/>
  <c r="K69"/>
  <c r="H70"/>
  <c r="K71"/>
  <c r="H72"/>
  <c r="K73"/>
  <c r="H74"/>
  <c r="K75"/>
  <c r="H76"/>
  <c r="K77"/>
  <c r="H78"/>
  <c r="K79"/>
  <c r="H80"/>
  <c r="K81"/>
  <c r="H82"/>
  <c r="K83"/>
  <c r="H84"/>
  <c r="K85"/>
  <c r="H86"/>
  <c r="K87"/>
  <c r="H88"/>
  <c r="K89"/>
  <c r="H90"/>
  <c r="K91"/>
  <c r="H92"/>
  <c r="K93"/>
  <c r="H94"/>
  <c r="K95"/>
  <c r="H96"/>
  <c r="K97"/>
  <c r="H98"/>
  <c r="K99"/>
  <c r="H100"/>
  <c r="K101"/>
  <c r="H102"/>
  <c r="K103"/>
  <c r="H104"/>
  <c r="K105"/>
  <c r="H106"/>
  <c r="K107"/>
  <c r="H108"/>
  <c r="K109"/>
  <c r="H110"/>
  <c r="K111"/>
  <c r="H112"/>
  <c r="K113"/>
  <c r="H114"/>
  <c r="K115"/>
  <c r="H116"/>
  <c r="K117"/>
  <c r="H118"/>
  <c r="K119"/>
  <c r="H120"/>
  <c r="K121"/>
  <c r="H122"/>
  <c r="K123"/>
  <c r="H124"/>
  <c r="K125"/>
  <c r="H126"/>
  <c r="K127"/>
  <c r="H128"/>
  <c r="K129"/>
  <c r="H130"/>
  <c r="K131"/>
  <c r="H132"/>
  <c r="K133"/>
  <c r="K24"/>
  <c r="H27"/>
  <c r="K30"/>
  <c r="H33"/>
  <c r="K34"/>
  <c r="H35"/>
  <c r="K36"/>
  <c r="H37"/>
  <c r="K38"/>
  <c r="H39"/>
  <c r="K40"/>
  <c r="H41"/>
  <c r="K42"/>
  <c r="H43"/>
  <c r="K44"/>
  <c r="H45"/>
  <c r="K46"/>
  <c r="H47"/>
  <c r="K48"/>
  <c r="H49"/>
  <c r="K50"/>
  <c r="H51"/>
  <c r="K52"/>
  <c r="H53"/>
  <c r="K54"/>
  <c r="H55"/>
  <c r="K56"/>
  <c r="H57"/>
  <c r="K58"/>
  <c r="H59"/>
  <c r="K60"/>
  <c r="H61"/>
  <c r="K62"/>
  <c r="H63"/>
  <c r="K64"/>
  <c r="H65"/>
  <c r="K66"/>
  <c r="H67"/>
  <c r="K68"/>
  <c r="H69"/>
  <c r="K70"/>
  <c r="H71"/>
  <c r="K72"/>
  <c r="H73"/>
  <c r="K74"/>
  <c r="H75"/>
  <c r="K76"/>
  <c r="H77"/>
  <c r="K78"/>
  <c r="H79"/>
  <c r="K80"/>
  <c r="H81"/>
  <c r="K82"/>
  <c r="H83"/>
  <c r="K84"/>
  <c r="H85"/>
  <c r="K86"/>
  <c r="H87"/>
  <c r="K88"/>
  <c r="H89"/>
  <c r="K90"/>
  <c r="H91"/>
  <c r="K92"/>
  <c r="H93"/>
  <c r="K94"/>
  <c r="H95"/>
  <c r="K96"/>
  <c r="H97"/>
  <c r="K98"/>
  <c r="H99"/>
  <c r="K100"/>
  <c r="H101"/>
  <c r="K102"/>
  <c r="H103"/>
  <c r="K104"/>
  <c r="H105"/>
  <c r="K106"/>
  <c r="H107"/>
  <c r="K108"/>
  <c r="H109"/>
  <c r="K110"/>
  <c r="H111"/>
  <c r="K112"/>
  <c r="H113"/>
  <c r="K114"/>
  <c r="H115"/>
  <c r="K116"/>
  <c r="H117"/>
  <c r="K118"/>
  <c r="H119"/>
  <c r="K120"/>
  <c r="H121"/>
  <c r="K122"/>
  <c r="H123"/>
  <c r="K124"/>
  <c r="H125"/>
  <c r="K126"/>
  <c r="H127"/>
  <c r="K128"/>
  <c r="H129"/>
  <c r="K130"/>
  <c r="H131"/>
  <c r="K132"/>
  <c r="H133"/>
  <c r="Q7" l="1"/>
  <c r="P8"/>
  <c r="A11" i="1"/>
  <c r="M10"/>
  <c r="Q10" i="2" s="1"/>
  <c r="A12" i="1" l="1"/>
  <c r="M11"/>
  <c r="Q11" i="2" s="1"/>
  <c r="M12" i="1" l="1"/>
  <c r="Q12" i="2" s="1"/>
  <c r="A13" i="1"/>
  <c r="A14" l="1"/>
  <c r="M13"/>
  <c r="Q13" i="2" s="1"/>
  <c r="A15" i="1" l="1"/>
  <c r="M14"/>
  <c r="Q14" i="2" s="1"/>
  <c r="A16" i="1" l="1"/>
  <c r="L15"/>
  <c r="P15" i="2" s="1"/>
  <c r="M16" i="1" l="1"/>
  <c r="Q16" i="2" s="1"/>
  <c r="A17" i="1"/>
  <c r="A18" l="1"/>
  <c r="L17"/>
  <c r="P17" i="2" s="1"/>
  <c r="A19" i="1" l="1"/>
  <c r="L18"/>
  <c r="P18" i="2" s="1"/>
  <c r="A20" i="1" l="1"/>
  <c r="L19"/>
  <c r="P19" i="2" s="1"/>
  <c r="A21" i="1" l="1"/>
  <c r="L20"/>
  <c r="P20" i="2" s="1"/>
  <c r="A22" i="1" l="1"/>
  <c r="L21"/>
  <c r="P21" i="2" s="1"/>
  <c r="M22" i="1" l="1"/>
  <c r="Q22" i="2" s="1"/>
  <c r="A23" i="1"/>
  <c r="A24" l="1"/>
  <c r="L23"/>
  <c r="P23" i="2" s="1"/>
  <c r="A25" i="1" l="1"/>
  <c r="L24"/>
  <c r="P24" i="2" s="1"/>
  <c r="A26" i="1" l="1"/>
  <c r="M25"/>
  <c r="Q25" i="2" s="1"/>
  <c r="A27" i="1" l="1"/>
  <c r="A28" s="1"/>
  <c r="L26"/>
  <c r="P26" i="2" s="1"/>
  <c r="A29" i="1" l="1"/>
  <c r="L28"/>
  <c r="P28" i="2" s="1"/>
  <c r="M29" i="1" l="1"/>
  <c r="Q29" i="2" s="1"/>
  <c r="A30" i="1"/>
  <c r="A31" l="1"/>
  <c r="M30"/>
  <c r="Q30" i="2" s="1"/>
  <c r="A32" i="1" l="1"/>
  <c r="M31"/>
  <c r="Q31" i="2" s="1"/>
  <c r="A33" i="1" l="1"/>
  <c r="L32"/>
  <c r="P32" i="2" s="1"/>
  <c r="L33" i="1" l="1"/>
  <c r="P33" i="2" s="1"/>
  <c r="A34" i="1"/>
  <c r="A35" l="1"/>
  <c r="L34"/>
  <c r="P34" i="2" s="1"/>
  <c r="A36" i="1" l="1"/>
  <c r="L35"/>
  <c r="P35" i="2" s="1"/>
  <c r="M36" i="1" l="1"/>
  <c r="Q36" i="2" s="1"/>
  <c r="A37" i="1"/>
  <c r="A38" l="1"/>
  <c r="L37"/>
  <c r="P37" i="2" s="1"/>
  <c r="M38" i="1" l="1"/>
  <c r="Q38" i="2" s="1"/>
  <c r="A39" i="1"/>
  <c r="A40" l="1"/>
  <c r="L39"/>
  <c r="P39" i="2" s="1"/>
  <c r="M40" i="1" l="1"/>
  <c r="Q40" i="2" s="1"/>
  <c r="A41" i="1"/>
  <c r="A42" l="1"/>
  <c r="L41"/>
  <c r="P41" i="2" s="1"/>
  <c r="M42" i="1" l="1"/>
  <c r="Q42" i="2" s="1"/>
  <c r="A43" i="1"/>
  <c r="A44" l="1"/>
  <c r="M43"/>
  <c r="Q43" i="2" s="1"/>
  <c r="A45" i="1" l="1"/>
  <c r="L44"/>
  <c r="P44" i="2" s="1"/>
  <c r="A46" i="1" l="1"/>
  <c r="L45"/>
  <c r="P45" i="2" s="1"/>
  <c r="A47" i="1" l="1"/>
  <c r="L46"/>
  <c r="P46" i="2" s="1"/>
  <c r="A48" i="1" l="1"/>
  <c r="L47"/>
  <c r="P47" i="2" s="1"/>
  <c r="A49" i="1" l="1"/>
  <c r="L48"/>
  <c r="P48" i="2" s="1"/>
  <c r="A50" i="1" l="1"/>
  <c r="L49"/>
  <c r="P49" i="2" s="1"/>
  <c r="A51" i="1" l="1"/>
  <c r="L50"/>
  <c r="P50" i="2" s="1"/>
  <c r="A52" i="1" l="1"/>
  <c r="M51"/>
  <c r="Q51" i="2" s="1"/>
  <c r="A53" i="1" l="1"/>
  <c r="L52"/>
  <c r="P52" i="2" s="1"/>
  <c r="A54" i="1" l="1"/>
  <c r="M53"/>
  <c r="Q53" i="2" s="1"/>
  <c r="M54" i="1" l="1"/>
  <c r="Q54" i="2" s="1"/>
  <c r="A55" i="1"/>
  <c r="A56" l="1"/>
  <c r="L55"/>
  <c r="P55" i="2" s="1"/>
  <c r="M56" i="1" l="1"/>
  <c r="Q56" i="2" s="1"/>
  <c r="A57" i="1"/>
  <c r="A58" l="1"/>
  <c r="M57"/>
  <c r="Q57" i="2" s="1"/>
  <c r="M58" i="1" l="1"/>
  <c r="Q58" i="2" s="1"/>
  <c r="A59" i="1"/>
  <c r="A60" l="1"/>
  <c r="M59"/>
  <c r="Q59" i="2" s="1"/>
  <c r="M60" i="1" l="1"/>
  <c r="Q60" i="2" s="1"/>
  <c r="A61" i="1"/>
  <c r="A62" s="1"/>
  <c r="A63" l="1"/>
  <c r="L62"/>
  <c r="P62" i="2" s="1"/>
  <c r="A64" i="1" l="1"/>
  <c r="M63"/>
  <c r="Q63" i="2" s="1"/>
  <c r="A65" i="1" l="1"/>
  <c r="L64"/>
  <c r="P64" i="2" s="1"/>
  <c r="A66" i="1" l="1"/>
  <c r="L65"/>
  <c r="P65" i="2" s="1"/>
  <c r="A67" i="1" l="1"/>
  <c r="L66"/>
  <c r="P66" i="2" s="1"/>
  <c r="A68" i="1" l="1"/>
  <c r="L67"/>
  <c r="P67" i="2" s="1"/>
  <c r="A69" i="1" l="1"/>
  <c r="L68"/>
  <c r="P68" i="2" s="1"/>
  <c r="A70" i="1" l="1"/>
  <c r="L69"/>
  <c r="P69" i="2" s="1"/>
  <c r="A71" i="1" l="1"/>
  <c r="L70"/>
  <c r="P70" i="2" s="1"/>
  <c r="A72" i="1" l="1"/>
  <c r="M71"/>
  <c r="Q71" i="2" s="1"/>
  <c r="A73" i="1" l="1"/>
  <c r="L72"/>
  <c r="P72" i="2" s="1"/>
  <c r="A74" i="1" l="1"/>
  <c r="M73"/>
  <c r="Q73" i="2" s="1"/>
  <c r="A75" i="1" l="1"/>
  <c r="L74"/>
  <c r="P74" i="2" s="1"/>
  <c r="A76" i="1" l="1"/>
  <c r="M75"/>
  <c r="Q75" i="2" s="1"/>
  <c r="A77" i="1" l="1"/>
  <c r="L76"/>
  <c r="P76" i="2" s="1"/>
  <c r="A78" i="1" l="1"/>
  <c r="M77"/>
  <c r="Q77" i="2" s="1"/>
  <c r="A79" i="1" l="1"/>
  <c r="L78"/>
  <c r="P78" i="2" s="1"/>
  <c r="A80" i="1" l="1"/>
  <c r="L79"/>
  <c r="P79" i="2" s="1"/>
  <c r="A81" i="1" l="1"/>
  <c r="L80"/>
  <c r="P80" i="2" s="1"/>
  <c r="A82" i="1" l="1"/>
  <c r="M81"/>
  <c r="Q81" i="2" s="1"/>
  <c r="A83" i="1" l="1"/>
  <c r="L82"/>
  <c r="P82" i="2" s="1"/>
  <c r="A84" i="1" l="1"/>
  <c r="M83"/>
  <c r="Q83" i="2" s="1"/>
  <c r="A85" i="1" l="1"/>
  <c r="L84"/>
  <c r="P84" i="2" s="1"/>
  <c r="A86" i="1" l="1"/>
  <c r="A87" s="1"/>
  <c r="L85"/>
  <c r="P85" i="2" s="1"/>
  <c r="A88" i="1" l="1"/>
  <c r="M87"/>
  <c r="Q87" i="2" s="1"/>
  <c r="A89" i="1" l="1"/>
  <c r="L88"/>
  <c r="P88" i="2" s="1"/>
  <c r="A90" i="1" l="1"/>
  <c r="L89"/>
  <c r="P89" i="2" s="1"/>
  <c r="M90" i="1" l="1"/>
  <c r="Q90" i="2" s="1"/>
  <c r="A91" i="1"/>
  <c r="A92" l="1"/>
  <c r="L91"/>
  <c r="P91" i="2" s="1"/>
  <c r="A93" i="1" l="1"/>
  <c r="L92"/>
  <c r="P92" i="2" s="1"/>
  <c r="A94" i="1" l="1"/>
  <c r="M93"/>
  <c r="Q93" i="2" s="1"/>
  <c r="A95" i="1" l="1"/>
  <c r="A96" s="1"/>
  <c r="L94"/>
  <c r="P94" i="2" s="1"/>
  <c r="A97" i="1" l="1"/>
  <c r="L96"/>
  <c r="P96" i="2" s="1"/>
  <c r="A98" i="1" l="1"/>
  <c r="L97"/>
  <c r="P97" i="2" s="1"/>
  <c r="M98" i="1" l="1"/>
  <c r="Q98" i="2" s="1"/>
  <c r="A99" i="1"/>
  <c r="A100" l="1"/>
  <c r="M99"/>
  <c r="Q99" i="2" s="1"/>
  <c r="A101" i="1" l="1"/>
  <c r="L100"/>
  <c r="P100" i="2" s="1"/>
  <c r="A102" i="1" l="1"/>
  <c r="L101"/>
  <c r="P101" i="2" s="1"/>
  <c r="A103" i="1" l="1"/>
  <c r="L102"/>
  <c r="P102" i="2" s="1"/>
  <c r="A104" i="1" l="1"/>
  <c r="M103"/>
  <c r="Q103" i="2" s="1"/>
  <c r="A105" i="1" l="1"/>
  <c r="L104"/>
  <c r="P104" i="2" s="1"/>
  <c r="A106" i="1" l="1"/>
  <c r="L105"/>
  <c r="P105" i="2" s="1"/>
  <c r="M106" i="1" l="1"/>
  <c r="Q106" i="2" s="1"/>
  <c r="A107" i="1"/>
  <c r="A108" l="1"/>
  <c r="L107"/>
  <c r="P107" i="2" s="1"/>
  <c r="A109" i="1" l="1"/>
  <c r="L108"/>
  <c r="P108" i="2" s="1"/>
  <c r="A110" i="1" l="1"/>
  <c r="M109"/>
  <c r="Q109" i="2" s="1"/>
  <c r="A111" i="1" l="1"/>
  <c r="L110"/>
  <c r="P110" i="2" s="1"/>
  <c r="A112" i="1" l="1"/>
  <c r="L111"/>
  <c r="P111" i="2" s="1"/>
  <c r="A113" i="1" l="1"/>
  <c r="A114" s="1"/>
  <c r="L112"/>
  <c r="P112" i="2" s="1"/>
  <c r="A115" i="1" l="1"/>
  <c r="L114"/>
  <c r="P114" i="2" s="1"/>
  <c r="A116" i="1" l="1"/>
  <c r="L115"/>
  <c r="P115" i="2" s="1"/>
  <c r="A117" i="1" l="1"/>
  <c r="L116"/>
  <c r="P116" i="2" s="1"/>
  <c r="A118" i="1" l="1"/>
  <c r="M117"/>
  <c r="Q117" i="2" s="1"/>
  <c r="A119" i="1" l="1"/>
  <c r="L118"/>
  <c r="P118" i="2" s="1"/>
  <c r="A120" i="1" l="1"/>
  <c r="L119"/>
  <c r="P119" i="2" s="1"/>
  <c r="A121" i="1" l="1"/>
  <c r="L120"/>
  <c r="P120" i="2" s="1"/>
  <c r="A122" i="1" l="1"/>
  <c r="L121"/>
  <c r="P121" i="2" s="1"/>
  <c r="A123" i="1" l="1"/>
  <c r="L122"/>
  <c r="P122" i="2" s="1"/>
  <c r="A124" i="1" l="1"/>
  <c r="L123"/>
  <c r="P123" i="2" s="1"/>
  <c r="A125" i="1" l="1"/>
  <c r="L124"/>
  <c r="P124" i="2" s="1"/>
  <c r="A126" i="1" l="1"/>
  <c r="L125"/>
  <c r="P125" i="2" s="1"/>
  <c r="M126" i="1" l="1"/>
  <c r="Q126" i="2" s="1"/>
  <c r="A127" i="1"/>
  <c r="A128" l="1"/>
  <c r="L127"/>
  <c r="P127" i="2" s="1"/>
  <c r="A129" i="1" l="1"/>
  <c r="L128"/>
  <c r="P128" i="2" s="1"/>
  <c r="A130" i="1" l="1"/>
  <c r="L129"/>
  <c r="P129" i="2" s="1"/>
  <c r="A131" i="1" l="1"/>
  <c r="L130"/>
  <c r="P130" i="2" s="1"/>
  <c r="A132" i="1" l="1"/>
  <c r="L131"/>
  <c r="P131" i="2" s="1"/>
  <c r="A133" i="1" l="1"/>
  <c r="L132"/>
  <c r="P132" i="2" s="1"/>
  <c r="M133" i="1" l="1"/>
  <c r="Q133" i="2" s="1"/>
  <c r="M79"/>
</calcChain>
</file>

<file path=xl/sharedStrings.xml><?xml version="1.0" encoding="utf-8"?>
<sst xmlns="http://schemas.openxmlformats.org/spreadsheetml/2006/main" count="1099" uniqueCount="165">
  <si>
    <t>FRENCH</t>
  </si>
  <si>
    <t>HINDI</t>
  </si>
  <si>
    <t>HISTORY</t>
  </si>
  <si>
    <t>ECONOMICS</t>
  </si>
  <si>
    <t>ECO</t>
  </si>
  <si>
    <t>ROLL NO.</t>
  </si>
  <si>
    <t>FYBA B</t>
  </si>
  <si>
    <t>SUBJECT</t>
  </si>
  <si>
    <t xml:space="preserve">  </t>
  </si>
  <si>
    <t>SOC1</t>
  </si>
  <si>
    <t>SOC1TOTAL</t>
  </si>
  <si>
    <t>PSY1</t>
  </si>
  <si>
    <t>PSY1 TOTAL</t>
  </si>
  <si>
    <t>FC1</t>
  </si>
  <si>
    <t>CSK</t>
  </si>
  <si>
    <t>CSK TUT</t>
  </si>
  <si>
    <t>TUT TAKEN</t>
  </si>
  <si>
    <t>HIST1</t>
  </si>
  <si>
    <t>ECO1</t>
  </si>
  <si>
    <t>PROFESSOR</t>
  </si>
  <si>
    <t>VS</t>
  </si>
  <si>
    <t>HQ</t>
  </si>
  <si>
    <t>SM</t>
  </si>
  <si>
    <t>MR</t>
  </si>
  <si>
    <t>VN</t>
  </si>
  <si>
    <t>SN</t>
  </si>
  <si>
    <t>JC</t>
  </si>
  <si>
    <t>KM</t>
  </si>
  <si>
    <t>PC</t>
  </si>
  <si>
    <t>BL</t>
  </si>
  <si>
    <t>NO. OF LECTURES TAKEN</t>
  </si>
  <si>
    <t>PERMITTED ABSENCE</t>
  </si>
  <si>
    <t>NAME OF THE STUDENT</t>
  </si>
  <si>
    <t>SUB1</t>
  </si>
  <si>
    <t>SUB2</t>
  </si>
  <si>
    <t>SUB3</t>
  </si>
  <si>
    <t>NO. OF LECTURES ABSENT</t>
  </si>
  <si>
    <t>ADHIKARY DEEPAK PREMPRASAD</t>
  </si>
  <si>
    <t>Hindi</t>
  </si>
  <si>
    <t>Sociology</t>
  </si>
  <si>
    <t>Economics</t>
  </si>
  <si>
    <t>ADITI SAKSENA</t>
  </si>
  <si>
    <t>French</t>
  </si>
  <si>
    <t>History</t>
  </si>
  <si>
    <t>CANCELLED</t>
  </si>
  <si>
    <t>CANC</t>
  </si>
  <si>
    <t>ALMEIDA SINERA JOHN</t>
  </si>
  <si>
    <t>ALMEIDA ZINAL HERCULAN</t>
  </si>
  <si>
    <t>ANCY STEPHEN NADAR</t>
  </si>
  <si>
    <t>BANSOD ABHISHEK</t>
  </si>
  <si>
    <t>BRITTO MELISHA JEROME</t>
  </si>
  <si>
    <t>CHETTIAR SIMONA AROKIASWAMY</t>
  </si>
  <si>
    <t>CN ROHAN NOBLE</t>
  </si>
  <si>
    <t>COELHO TANYA CAJETAN</t>
  </si>
  <si>
    <t>COELHO VANESSA CECILCOELHO</t>
  </si>
  <si>
    <t>COUTINHO TITUS VINCENT</t>
  </si>
  <si>
    <t>DCOSTA CADENCE NOEL</t>
  </si>
  <si>
    <t>DCOSTA MELRINA MELTAN</t>
  </si>
  <si>
    <t>DESHPANDE ATHARVA MILIND</t>
  </si>
  <si>
    <t>DMELLO FERDIE FRANCIS</t>
  </si>
  <si>
    <t>DMELLO SENEILLA FRANK</t>
  </si>
  <si>
    <t>DONGARKAR DELISA STANNY</t>
  </si>
  <si>
    <t>DSILVA ANDREA RAYMONDS</t>
  </si>
  <si>
    <t>DSOUZA ARON ASHLEY ANTHONY</t>
  </si>
  <si>
    <t>DSOUZA CIMREL COLLIN</t>
  </si>
  <si>
    <t>DSOUZA CLEON RAYMOND</t>
  </si>
  <si>
    <t>DSOUZA ELISHA GERALD</t>
  </si>
  <si>
    <t>DSOUZA SAMANTHA FREDRICK</t>
  </si>
  <si>
    <t>DSOUZA VALEDEEN VALERIAN</t>
  </si>
  <si>
    <t>EKKA ROMA SARONA FLORENTIUS</t>
  </si>
  <si>
    <t>FERNANDES JONCIA PHILIP</t>
  </si>
  <si>
    <t>FERNANDO NOBEL AGNELO</t>
  </si>
  <si>
    <t>GAJAM VIDYA GNANESHWAR</t>
  </si>
  <si>
    <t>GAWDE MUSKAN DHIREN</t>
  </si>
  <si>
    <t>GOMES KIMBERLY JOEL</t>
  </si>
  <si>
    <t>GUPTA JAGRUTI RAKESH</t>
  </si>
  <si>
    <t>HEWETT TYRELL SAVIO GODWIN</t>
  </si>
  <si>
    <t>HIMLAPURKAR AKSHATA HANUMANTHA</t>
  </si>
  <si>
    <t>HUSSAIN AMREEN MUBIN</t>
  </si>
  <si>
    <t>JAIDITYA BUNDELA</t>
  </si>
  <si>
    <t>KARMOKAR ASHTOSH PRASHANT</t>
  </si>
  <si>
    <t>KARNIK MEGHA VIJAY</t>
  </si>
  <si>
    <t>KHAN FAREEN RIZWAN</t>
  </si>
  <si>
    <t>LAD SAVNI NITIN</t>
  </si>
  <si>
    <t>LEMOS LIZANNE LOUIS</t>
  </si>
  <si>
    <t>LEWIS CELESTINE RALPH</t>
  </si>
  <si>
    <t>LHUNGDIM PHAHOICHONG N SALEM</t>
  </si>
  <si>
    <t>LOTLIKAR ABHISHEK MANOJ</t>
  </si>
  <si>
    <t>MADTHA ROBIN RONALD</t>
  </si>
  <si>
    <t>MALYA GIFFSON VIJAY</t>
  </si>
  <si>
    <t>MATHIAS VALLERI JESSICA VINCENT</t>
  </si>
  <si>
    <t>MEHRA KARAN VINAY</t>
  </si>
  <si>
    <t>MITTAL NEHA POONAMCHAND</t>
  </si>
  <si>
    <t>MONTEIRO LYNETTE LARRY</t>
  </si>
  <si>
    <t>NAIDU PRATIMA RAMANAND</t>
  </si>
  <si>
    <t>NAIK MANSI CHANDRASHEKHAR</t>
  </si>
  <si>
    <t>NAYAL MANASHI RAJENDRA SINGH</t>
  </si>
  <si>
    <t>NIRANJAN ABHIRAMI</t>
  </si>
  <si>
    <t>PANDEY VISHWESH MITHILESHKUMAR</t>
  </si>
  <si>
    <t>PATEL ALINA AKTHAR</t>
  </si>
  <si>
    <t>PATEL BELITA EDWARD</t>
  </si>
  <si>
    <t>PAUL SHANIA ANTHONY</t>
  </si>
  <si>
    <t>PEERBHOY AFSHA SHAFI</t>
  </si>
  <si>
    <t>PEREIRA TRACY AUGUSTIN</t>
  </si>
  <si>
    <t>PHILLIPS SUMATHI MICHAEL</t>
  </si>
  <si>
    <t>PINTO NINOSHKA GOSWIN</t>
  </si>
  <si>
    <t>PINTO SHARLENE BRIAN</t>
  </si>
  <si>
    <t>PUJARI MAHESHWARI NARSING</t>
  </si>
  <si>
    <t>QUADROS CELESTINE PATRICK</t>
  </si>
  <si>
    <t>RAO STEVEN SHIVAPRASAD</t>
  </si>
  <si>
    <t>RODRIGUES ANDERSON ANTHONY</t>
  </si>
  <si>
    <t>ROMER WARREN SAVIO</t>
  </si>
  <si>
    <t>SEQUEIRA RONICA RACHEL</t>
  </si>
  <si>
    <t>SHAIKH NOORASABA SABIR</t>
  </si>
  <si>
    <t>SHAIKH ZEBA IRFAN</t>
  </si>
  <si>
    <t>SHUBHANGI SINGH</t>
  </si>
  <si>
    <t>SOLANKI MARIA PRIYA CYRIL</t>
  </si>
  <si>
    <t>SOMANATHAN SUSHIL MOHANKUMAR</t>
  </si>
  <si>
    <t>THAKRAL MARIYAM MOIDEEN</t>
  </si>
  <si>
    <t>THAPAR YASHNA MUKESH</t>
  </si>
  <si>
    <t>VORA MEET RAJESH</t>
  </si>
  <si>
    <t>WAYCHAL KETAKI PRAVEENKUMAR</t>
  </si>
  <si>
    <t>YADAV SEEMA CHANDRAKANT</t>
  </si>
  <si>
    <t>MACWAN JOEL RAYMOND</t>
  </si>
  <si>
    <t>SEQUEIRA SIONA SANJAY</t>
  </si>
  <si>
    <t>DSILVA NINOSHKA DENAS</t>
  </si>
  <si>
    <t>RAO SHIVANI RAVINDRA</t>
  </si>
  <si>
    <t>SHOBHA ACHLAWAT</t>
  </si>
  <si>
    <t>DSOUZA JANICE ANN BRIAN</t>
  </si>
  <si>
    <t>DSOUZA MURIEL PRISCILLA PAUL</t>
  </si>
  <si>
    <t>MOLESHRI DHARMESH BHARAT</t>
  </si>
  <si>
    <t>SARVANKAR TANVI VIJAY</t>
  </si>
  <si>
    <t>DSOUZA NATASHA MALAIKA MARIO</t>
  </si>
  <si>
    <t>DAROLE NEHA PRAVEEN</t>
  </si>
  <si>
    <t>SREEKANTH MURALIDHARAN</t>
  </si>
  <si>
    <t>PISSURLENKAR YOHAAN DEEPAK</t>
  </si>
  <si>
    <t>MALYA NIRGAM JERRY</t>
  </si>
  <si>
    <t>MARTIS SNEHAL LOUIS</t>
  </si>
  <si>
    <t>PEREIRA DANIEL GRENNEL</t>
  </si>
  <si>
    <t>ACHLAWAT NIKITA KAILASH</t>
  </si>
  <si>
    <t>VARMA RAKHEE SHIVKUMAR</t>
  </si>
  <si>
    <t>FERNANDES BRANSTINA AGNELO</t>
  </si>
  <si>
    <t>DMELLO SHIANN NEVILLE</t>
  </si>
  <si>
    <t>KOKNI KALPANABEN KARSANBHAI</t>
  </si>
  <si>
    <t>TUSHAR DESAI</t>
  </si>
  <si>
    <t>MANZI CALVIN TREVOR</t>
  </si>
  <si>
    <t>FERNANDES ATHANASIA FRANCIS</t>
  </si>
  <si>
    <t>DSOUZA SANYA SHELTON</t>
  </si>
  <si>
    <t>SALDANHA ADRIN ANTHONY</t>
  </si>
  <si>
    <t>GONSALVES JOVITA MARIA CAJETIAN</t>
  </si>
  <si>
    <t>AALIYAH SALIM LADHANI</t>
  </si>
  <si>
    <t>SAMSON MICHELLE GINELLE</t>
  </si>
  <si>
    <t>LAWRENCE HAZEL CLIFF</t>
  </si>
  <si>
    <t>KAMBAR SHIVRAJ SAMEL</t>
  </si>
  <si>
    <t>DAUDAR PARAMJEET KAUR SHIVDEV SINGH</t>
  </si>
  <si>
    <t>PEREIRA RONAQ PRASHANTH</t>
  </si>
  <si>
    <t>FERNANDES JOWIN SUCCOUR FILOMENO</t>
  </si>
  <si>
    <t>BOTHRA RUPALI PRAKASH</t>
  </si>
  <si>
    <t>SHINDE SHUBHAM ANKUSH</t>
  </si>
  <si>
    <t>FERNANDES MANUEL ELTON</t>
  </si>
  <si>
    <t>DANIYAL SHABWANY</t>
  </si>
  <si>
    <t>FERNANDES VAUGHN ANTHONY</t>
  </si>
  <si>
    <t>PHILLIPS FIONA NOEL</t>
  </si>
  <si>
    <t>MORE NANDINI NANDKUMAR</t>
  </si>
  <si>
    <t>JOHN TERENZ ANDREW</t>
  </si>
</sst>
</file>

<file path=xl/styles.xml><?xml version="1.0" encoding="utf-8"?>
<styleSheet xmlns="http://schemas.openxmlformats.org/spreadsheetml/2006/main">
  <fonts count="14">
    <font>
      <sz val="10"/>
      <color rgb="FF000000"/>
      <name val="Arial"/>
    </font>
    <font>
      <sz val="10"/>
      <name val="Arial"/>
    </font>
    <font>
      <sz val="10"/>
      <name val="Arial"/>
    </font>
    <font>
      <b/>
      <sz val="14"/>
      <name val="Arial"/>
    </font>
    <font>
      <b/>
      <sz val="14"/>
      <color rgb="FF000000"/>
      <name val="Arial"/>
    </font>
    <font>
      <sz val="12"/>
      <color rgb="FFFFFF00"/>
      <name val="Arial"/>
    </font>
    <font>
      <sz val="11"/>
      <color rgb="FF000000"/>
      <name val="Calibri"/>
    </font>
    <font>
      <b/>
      <sz val="14"/>
      <color rgb="FF000000"/>
      <name val="Black Ops One"/>
    </font>
    <font>
      <b/>
      <sz val="18"/>
      <name val="Arial"/>
    </font>
    <font>
      <sz val="14"/>
      <name val="Arial"/>
    </font>
    <font>
      <sz val="14"/>
      <color rgb="FFFFFF00"/>
      <name val="Arial"/>
    </font>
    <font>
      <sz val="14"/>
      <color rgb="FF000000"/>
      <name val="Calibri"/>
    </font>
    <font>
      <sz val="14"/>
      <color rgb="FF000000"/>
      <name val="Arial"/>
    </font>
    <font>
      <sz val="10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CCFF"/>
        <bgColor rgb="FFFFCCFF"/>
      </patternFill>
    </fill>
    <fill>
      <patternFill patternType="solid">
        <fgColor rgb="FFCC99FF"/>
        <bgColor rgb="FFCC99FF"/>
      </patternFill>
    </fill>
    <fill>
      <patternFill patternType="solid">
        <fgColor rgb="FF6699FF"/>
        <bgColor rgb="FF6699FF"/>
      </patternFill>
    </fill>
    <fill>
      <patternFill patternType="solid">
        <fgColor rgb="FF66FFFF"/>
        <bgColor rgb="FF66FFFF"/>
      </patternFill>
    </fill>
    <fill>
      <patternFill patternType="solid">
        <fgColor rgb="FF741B47"/>
        <bgColor rgb="FF741B47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/>
      <right/>
      <top/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2" fillId="0" borderId="0" xfId="0" applyFont="1" applyAlignment="1"/>
    <xf numFmtId="0" fontId="4" fillId="2" borderId="3" xfId="0" applyFont="1" applyFill="1" applyBorder="1" applyAlignment="1">
      <alignment horizontal="center" textRotation="45"/>
    </xf>
    <xf numFmtId="0" fontId="4" fillId="2" borderId="5" xfId="0" applyFont="1" applyFill="1" applyBorder="1" applyAlignment="1">
      <alignment horizontal="center" textRotation="45"/>
    </xf>
    <xf numFmtId="0" fontId="4" fillId="2" borderId="3" xfId="0" applyFont="1" applyFill="1" applyBorder="1" applyAlignment="1">
      <alignment horizontal="center" textRotation="45"/>
    </xf>
    <xf numFmtId="0" fontId="1" fillId="3" borderId="7" xfId="0" applyFont="1" applyFill="1" applyBorder="1" applyAlignment="1"/>
    <xf numFmtId="0" fontId="1" fillId="4" borderId="7" xfId="0" applyFont="1" applyFill="1" applyBorder="1" applyAlignment="1"/>
    <xf numFmtId="0" fontId="1" fillId="5" borderId="7" xfId="0" applyFont="1" applyFill="1" applyBorder="1" applyAlignment="1"/>
    <xf numFmtId="0" fontId="5" fillId="6" borderId="9" xfId="0" applyFont="1" applyFill="1" applyBorder="1" applyAlignment="1">
      <alignment horizontal="center" wrapText="1"/>
    </xf>
    <xf numFmtId="0" fontId="1" fillId="0" borderId="8" xfId="0" applyFont="1" applyBorder="1" applyAlignment="1"/>
    <xf numFmtId="0" fontId="5" fillId="6" borderId="7" xfId="0" applyFont="1" applyFill="1" applyBorder="1" applyAlignment="1">
      <alignment horizontal="center" wrapText="1"/>
    </xf>
    <xf numFmtId="0" fontId="6" fillId="7" borderId="10" xfId="0" applyFont="1" applyFill="1" applyBorder="1" applyAlignment="1"/>
    <xf numFmtId="0" fontId="6" fillId="7" borderId="0" xfId="0" applyFont="1" applyFill="1" applyAlignment="1"/>
    <xf numFmtId="0" fontId="6" fillId="0" borderId="0" xfId="0" applyFont="1" applyAlignment="1"/>
    <xf numFmtId="0" fontId="4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textRotation="45"/>
    </xf>
    <xf numFmtId="0" fontId="4" fillId="2" borderId="13" xfId="0" applyFont="1" applyFill="1" applyBorder="1" applyAlignment="1">
      <alignment horizontal="center" textRotation="45"/>
    </xf>
    <xf numFmtId="0" fontId="4" fillId="3" borderId="13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wrapText="1"/>
    </xf>
    <xf numFmtId="0" fontId="4" fillId="3" borderId="13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wrapText="1"/>
    </xf>
    <xf numFmtId="0" fontId="4" fillId="4" borderId="13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4" fillId="5" borderId="13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wrapText="1"/>
    </xf>
    <xf numFmtId="0" fontId="4" fillId="5" borderId="9" xfId="0" applyFont="1" applyFill="1" applyBorder="1" applyAlignment="1">
      <alignment horizontal="center" wrapText="1"/>
    </xf>
    <xf numFmtId="0" fontId="4" fillId="5" borderId="13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 wrapText="1"/>
    </xf>
    <xf numFmtId="0" fontId="11" fillId="7" borderId="13" xfId="0" applyFont="1" applyFill="1" applyBorder="1" applyAlignment="1">
      <alignment horizontal="center"/>
    </xf>
    <xf numFmtId="0" fontId="12" fillId="0" borderId="3" xfId="0" applyFont="1" applyBorder="1" applyAlignment="1"/>
    <xf numFmtId="0" fontId="13" fillId="0" borderId="7" xfId="0" applyFont="1" applyBorder="1" applyAlignment="1"/>
    <xf numFmtId="0" fontId="12" fillId="0" borderId="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9" fontId="12" fillId="0" borderId="9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9" fontId="12" fillId="0" borderId="13" xfId="0" applyNumberFormat="1" applyFont="1" applyBorder="1" applyAlignment="1">
      <alignment horizontal="center"/>
    </xf>
    <xf numFmtId="9" fontId="12" fillId="0" borderId="13" xfId="0" applyNumberFormat="1" applyFont="1" applyBorder="1" applyAlignment="1">
      <alignment horizontal="center"/>
    </xf>
    <xf numFmtId="0" fontId="12" fillId="0" borderId="7" xfId="0" applyFont="1" applyBorder="1" applyAlignment="1"/>
    <xf numFmtId="0" fontId="9" fillId="0" borderId="13" xfId="0" applyFont="1" applyBorder="1" applyAlignment="1">
      <alignment horizontal="center"/>
    </xf>
    <xf numFmtId="9" fontId="9" fillId="0" borderId="1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textRotation="60"/>
    </xf>
    <xf numFmtId="0" fontId="2" fillId="0" borderId="6" xfId="0" applyFont="1" applyBorder="1"/>
    <xf numFmtId="0" fontId="2" fillId="0" borderId="9" xfId="0" applyFont="1" applyBorder="1"/>
    <xf numFmtId="0" fontId="10" fillId="6" borderId="14" xfId="0" applyFont="1" applyFill="1" applyBorder="1" applyAlignment="1">
      <alignment horizontal="center" wrapText="1"/>
    </xf>
    <xf numFmtId="0" fontId="2" fillId="0" borderId="15" xfId="0" applyFont="1" applyBorder="1"/>
    <xf numFmtId="0" fontId="7" fillId="8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3" xfId="0" applyFont="1" applyBorder="1"/>
    <xf numFmtId="0" fontId="3" fillId="0" borderId="2" xfId="0" applyFont="1" applyBorder="1" applyAlignment="1">
      <alignment textRotation="45"/>
    </xf>
    <xf numFmtId="0" fontId="3" fillId="0" borderId="4" xfId="0" applyFont="1" applyBorder="1" applyAlignment="1">
      <alignment textRotation="45"/>
    </xf>
    <xf numFmtId="0" fontId="2" fillId="0" borderId="8" xfId="0" applyFont="1" applyBorder="1"/>
    <xf numFmtId="0" fontId="2" fillId="0" borderId="7" xfId="0" applyFont="1" applyBorder="1"/>
  </cellXfs>
  <cellStyles count="1">
    <cellStyle name="Normal" xfId="0" builtinId="0"/>
  </cellStyles>
  <dxfs count="19"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CE8B2"/>
          <bgColor rgb="FFFCE8B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19"/>
  <sheetViews>
    <sheetView tabSelected="1" workbookViewId="0">
      <pane ySplit="6" topLeftCell="A7" activePane="bottomLeft" state="frozen"/>
      <selection pane="bottomLeft" activeCell="B16" sqref="B16"/>
    </sheetView>
  </sheetViews>
  <sheetFormatPr defaultColWidth="14.44140625" defaultRowHeight="15.75" customHeight="1"/>
  <cols>
    <col min="1" max="1" width="13.6640625" customWidth="1"/>
    <col min="2" max="2" width="37.6640625" customWidth="1"/>
    <col min="3" max="3" width="7" customWidth="1"/>
    <col min="4" max="4" width="9.109375" customWidth="1"/>
    <col min="5" max="5" width="10.33203125" customWidth="1"/>
    <col min="6" max="13" width="11.5546875" customWidth="1"/>
  </cols>
  <sheetData>
    <row r="1" spans="1:13" ht="17.399999999999999">
      <c r="A1" s="54" t="str">
        <f ca="1">CONCATENATE("Attendance Upto ",TEXT(DATE(2017,MONTH(NOW())-1,1),"mmmm")," 2018")</f>
        <v>Attendance Upto January 2018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45" customHeight="1">
      <c r="A2" s="49" t="s">
        <v>6</v>
      </c>
      <c r="B2" s="16" t="s">
        <v>7</v>
      </c>
      <c r="C2" s="17" t="s">
        <v>8</v>
      </c>
      <c r="D2" s="18" t="s">
        <v>8</v>
      </c>
      <c r="E2" s="18"/>
      <c r="F2" s="18" t="s">
        <v>9</v>
      </c>
      <c r="G2" s="18" t="s">
        <v>11</v>
      </c>
      <c r="H2" s="18" t="s">
        <v>11</v>
      </c>
      <c r="I2" s="18" t="s">
        <v>12</v>
      </c>
      <c r="J2" s="18" t="s">
        <v>13</v>
      </c>
      <c r="K2" s="18" t="s">
        <v>14</v>
      </c>
      <c r="L2" s="18" t="s">
        <v>17</v>
      </c>
      <c r="M2" s="18" t="s">
        <v>18</v>
      </c>
    </row>
    <row r="3" spans="1:13" ht="22.5" customHeight="1">
      <c r="A3" s="50"/>
      <c r="B3" s="19" t="s">
        <v>19</v>
      </c>
      <c r="C3" s="20"/>
      <c r="D3" s="20"/>
      <c r="E3" s="20"/>
      <c r="F3" s="21" t="s">
        <v>20</v>
      </c>
      <c r="G3" s="21" t="s">
        <v>22</v>
      </c>
      <c r="H3" s="21" t="s">
        <v>23</v>
      </c>
      <c r="I3" s="21"/>
      <c r="J3" s="21" t="s">
        <v>24</v>
      </c>
      <c r="K3" s="21" t="s">
        <v>25</v>
      </c>
      <c r="L3" s="21" t="s">
        <v>26</v>
      </c>
      <c r="M3" s="21" t="s">
        <v>27</v>
      </c>
    </row>
    <row r="4" spans="1:13" ht="22.5" customHeight="1">
      <c r="A4" s="50"/>
      <c r="B4" s="22" t="s">
        <v>30</v>
      </c>
      <c r="C4" s="23"/>
      <c r="D4" s="23"/>
      <c r="E4" s="23"/>
      <c r="F4" s="24" t="str">
        <f ca="1">IFERROR(__xludf.DUMMYFUNCTION("IMPORTRANGE(""/1vFV8Qd6n0MrPHYBeVp1Y_eB_kbiC7J9TT1whrvu4Vkc"",""SEM2!E4"")"),"15")</f>
        <v>15</v>
      </c>
      <c r="G4" s="24" t="str">
        <f ca="1">IFERROR(__xludf.DUMMYFUNCTION("IMPORTRANGE(""1eDh0bZprejd8Sk-g0arGWs1CguB5h65CsNZb4ifRJyc"",""sem2!E4"")"),"6")</f>
        <v>6</v>
      </c>
      <c r="H4" s="24" t="str">
        <f ca="1">IFERROR(__xludf.DUMMYFUNCTION("IMPORTRANGE(""1cuHU18bgg3BYG1w3xCJzxwXR4awLsrxl306BRvyNzss"",""sem2!E4"")"),"18")</f>
        <v>18</v>
      </c>
      <c r="I4" s="25">
        <f ca="1">G4+H4</f>
        <v>24</v>
      </c>
      <c r="J4" s="24" t="str">
        <f ca="1">IFERROR(__xludf.DUMMYFUNCTION("IMPORTRANGE(""1p5A3O0mEnQlpJuaKt5PaP4N_H77OeN6ogxkOU5tadMA"",""sem2!E4"")"),"10")</f>
        <v>10</v>
      </c>
      <c r="K4" s="25" t="str">
        <f ca="1">IFERROR(__xludf.DUMMYFUNCTION("IMPORTRANGE(""1vexMb6Q7yWtFbCG3qtFokfxxtwWz-a3wGhRl3T7XfhE"",""sem2!F4:G4"")"),"#REF!")</f>
        <v>#REF!</v>
      </c>
      <c r="L4" s="24">
        <v>5</v>
      </c>
      <c r="M4" s="25" t="str">
        <f ca="1">OPT!H4</f>
        <v>12</v>
      </c>
    </row>
    <row r="5" spans="1:13" ht="22.5" customHeight="1">
      <c r="A5" s="51"/>
      <c r="B5" s="26" t="s">
        <v>31</v>
      </c>
      <c r="C5" s="27"/>
      <c r="D5" s="27"/>
      <c r="E5" s="27"/>
      <c r="F5" s="28">
        <f t="shared" ref="F5:K5" ca="1" si="0">FLOOR(F4/4,1)</f>
        <v>3</v>
      </c>
      <c r="G5" s="30">
        <f t="shared" ca="1" si="0"/>
        <v>1</v>
      </c>
      <c r="H5" s="30">
        <f t="shared" ca="1" si="0"/>
        <v>4</v>
      </c>
      <c r="I5" s="30">
        <f t="shared" ca="1" si="0"/>
        <v>6</v>
      </c>
      <c r="J5" s="30">
        <f t="shared" ca="1" si="0"/>
        <v>2</v>
      </c>
      <c r="K5" s="29" t="e">
        <f t="shared" ca="1" si="0"/>
        <v>#VALUE!</v>
      </c>
      <c r="L5" s="29">
        <f t="shared" ref="L5:M5" si="1">FLOOR(L4/4,1)</f>
        <v>1</v>
      </c>
      <c r="M5" s="29">
        <f t="shared" ca="1" si="1"/>
        <v>3</v>
      </c>
    </row>
    <row r="6" spans="1:13" ht="22.5" customHeight="1">
      <c r="A6" s="31" t="s">
        <v>5</v>
      </c>
      <c r="B6" s="32" t="s">
        <v>32</v>
      </c>
      <c r="C6" s="33" t="s">
        <v>33</v>
      </c>
      <c r="D6" s="33" t="s">
        <v>34</v>
      </c>
      <c r="E6" s="33" t="s">
        <v>35</v>
      </c>
      <c r="F6" s="52" t="s">
        <v>36</v>
      </c>
      <c r="G6" s="53"/>
      <c r="H6" s="53"/>
      <c r="I6" s="53"/>
      <c r="J6" s="53"/>
      <c r="K6" s="53"/>
      <c r="L6" s="53"/>
      <c r="M6" s="53"/>
    </row>
    <row r="7" spans="1:13" ht="22.5" customHeight="1">
      <c r="A7" s="34">
        <v>151</v>
      </c>
      <c r="B7" s="35" t="s">
        <v>37</v>
      </c>
      <c r="C7" s="36" t="s">
        <v>38</v>
      </c>
      <c r="D7" s="36" t="s">
        <v>39</v>
      </c>
      <c r="E7" s="36" t="s">
        <v>40</v>
      </c>
      <c r="F7" s="37" t="str">
        <f ca="1">IFERROR(__xludf.DUMMYFUNCTION("IMPORTRANGE(""/1vFV8Qd6n0MrPHYBeVp1Y_eB_kbiC7J9TT1whrvu4Vkc"",""SEM2!E6:E150"")"),"9")</f>
        <v>9</v>
      </c>
      <c r="G7" s="39" t="str">
        <f ca="1">IFERROR(__xludf.DUMMYFUNCTION("IMPORTRANGE(""1eDh0bZprejd8Sk-g0arGWs1CguB5h65CsNZb4ifRJyc"",""sem2!E6:E150"")"),"4")</f>
        <v>4</v>
      </c>
      <c r="H7" s="39" t="str">
        <f ca="1">IFERROR(__xludf.DUMMYFUNCTION("IMPORTRANGE(""1cuHU18bgg3BYG1w3xCJzxwXR4awLsrxl306BRvyNzss"",""sem2!E6:E150"")"),"13")</f>
        <v>13</v>
      </c>
      <c r="I7" s="40">
        <f t="shared" ref="I7:I133" ca="1" si="2">G7+H7</f>
        <v>17</v>
      </c>
      <c r="J7" s="39" t="str">
        <f ca="1">IFERROR(__xludf.DUMMYFUNCTION("IMPORTRANGE(""1p5A3O0mEnQlpJuaKt5PaP4N_H77OeN6ogxkOU5tadMA"",""sem2!E6:E150"")"),"8")</f>
        <v>8</v>
      </c>
      <c r="K7" s="42"/>
      <c r="L7" s="39" t="str">
        <f>IF(E7="History",VLOOKUP(A7,OPT!E$7:F$150,2),"")</f>
        <v/>
      </c>
      <c r="M7" s="38" t="str">
        <f ca="1">IF(E7="Economics",VLOOKUP(A7,OPT!G$7:H$150,2),"")</f>
        <v>8</v>
      </c>
    </row>
    <row r="8" spans="1:13" ht="22.5" customHeight="1">
      <c r="A8" s="34">
        <f t="shared" ref="A8:A133" si="3">A7+1</f>
        <v>152</v>
      </c>
      <c r="B8" s="45" t="s">
        <v>41</v>
      </c>
      <c r="C8" s="36" t="s">
        <v>42</v>
      </c>
      <c r="D8" s="36" t="s">
        <v>39</v>
      </c>
      <c r="E8" s="36" t="s">
        <v>43</v>
      </c>
      <c r="F8" s="46">
        <v>9</v>
      </c>
      <c r="G8" s="38">
        <v>2</v>
      </c>
      <c r="H8" s="46">
        <v>11</v>
      </c>
      <c r="I8" s="40">
        <f t="shared" si="2"/>
        <v>13</v>
      </c>
      <c r="J8" s="46">
        <v>6</v>
      </c>
      <c r="K8" s="42"/>
      <c r="L8" s="39" t="str">
        <f ca="1">IF(E8="History",VLOOKUP(A8,OPT!E$7:F$150,2),"")</f>
        <v>4</v>
      </c>
      <c r="M8" s="38" t="str">
        <f>IF(E8="Economics",VLOOKUP(A8,OPT!G$7:H$150,2),"")</f>
        <v/>
      </c>
    </row>
    <row r="9" spans="1:13" ht="22.5" customHeight="1">
      <c r="A9" s="34">
        <f t="shared" si="3"/>
        <v>153</v>
      </c>
      <c r="B9" s="45" t="s">
        <v>44</v>
      </c>
      <c r="C9" s="36" t="s">
        <v>45</v>
      </c>
      <c r="D9" s="36" t="s">
        <v>45</v>
      </c>
      <c r="E9" s="36" t="s">
        <v>45</v>
      </c>
      <c r="F9" s="46">
        <v>0</v>
      </c>
      <c r="G9" s="38">
        <v>6</v>
      </c>
      <c r="H9" s="46">
        <v>18</v>
      </c>
      <c r="I9" s="40">
        <f t="shared" si="2"/>
        <v>24</v>
      </c>
      <c r="J9" s="46">
        <v>10</v>
      </c>
      <c r="K9" s="42"/>
      <c r="L9" s="39" t="str">
        <f>IF(E9="History",VLOOKUP(A9,OPT!E$7:F$150,2),"")</f>
        <v/>
      </c>
      <c r="M9" s="38" t="str">
        <f>IF(E9="Economics",VLOOKUP(A9,OPT!G$7:H$150,2),"")</f>
        <v/>
      </c>
    </row>
    <row r="10" spans="1:13" ht="22.5" customHeight="1">
      <c r="A10" s="34">
        <f t="shared" si="3"/>
        <v>154</v>
      </c>
      <c r="B10" s="45" t="s">
        <v>46</v>
      </c>
      <c r="C10" s="36" t="s">
        <v>38</v>
      </c>
      <c r="D10" s="36" t="s">
        <v>39</v>
      </c>
      <c r="E10" s="36" t="s">
        <v>40</v>
      </c>
      <c r="F10" s="46">
        <v>6</v>
      </c>
      <c r="G10" s="38">
        <v>2</v>
      </c>
      <c r="H10" s="46">
        <v>8</v>
      </c>
      <c r="I10" s="40">
        <f t="shared" si="2"/>
        <v>10</v>
      </c>
      <c r="J10" s="46">
        <v>3</v>
      </c>
      <c r="K10" s="42"/>
      <c r="L10" s="39" t="str">
        <f>IF(E10="History",VLOOKUP(A10,OPT!E$7:F$150,2),"")</f>
        <v/>
      </c>
      <c r="M10" s="38">
        <f>IF(E10="Economics",VLOOKUP(A10,OPT!G$7:H$150,2),"")</f>
        <v>3</v>
      </c>
    </row>
    <row r="11" spans="1:13" ht="22.5" customHeight="1">
      <c r="A11" s="34">
        <f t="shared" si="3"/>
        <v>155</v>
      </c>
      <c r="B11" s="45" t="s">
        <v>47</v>
      </c>
      <c r="C11" s="36" t="s">
        <v>38</v>
      </c>
      <c r="D11" s="36" t="s">
        <v>39</v>
      </c>
      <c r="E11" s="36" t="s">
        <v>40</v>
      </c>
      <c r="F11" s="46">
        <v>6</v>
      </c>
      <c r="G11" s="38">
        <v>3</v>
      </c>
      <c r="H11" s="46">
        <v>7</v>
      </c>
      <c r="I11" s="40">
        <f t="shared" si="2"/>
        <v>10</v>
      </c>
      <c r="J11" s="46">
        <v>2</v>
      </c>
      <c r="K11" s="42"/>
      <c r="L11" s="39" t="str">
        <f>IF(E11="History",VLOOKUP(A11,OPT!E$7:F$150,2),"")</f>
        <v/>
      </c>
      <c r="M11" s="38">
        <f>IF(E11="Economics",VLOOKUP(A11,OPT!G$7:H$150,2),"")</f>
        <v>1</v>
      </c>
    </row>
    <row r="12" spans="1:13" ht="22.5" customHeight="1">
      <c r="A12" s="34">
        <f t="shared" si="3"/>
        <v>156</v>
      </c>
      <c r="B12" s="45" t="s">
        <v>48</v>
      </c>
      <c r="C12" s="36" t="s">
        <v>38</v>
      </c>
      <c r="D12" s="36" t="s">
        <v>39</v>
      </c>
      <c r="E12" s="36" t="s">
        <v>40</v>
      </c>
      <c r="F12" s="46">
        <v>10</v>
      </c>
      <c r="G12" s="38">
        <v>3</v>
      </c>
      <c r="H12" s="46">
        <v>13</v>
      </c>
      <c r="I12" s="40">
        <f t="shared" si="2"/>
        <v>16</v>
      </c>
      <c r="J12" s="46">
        <v>4</v>
      </c>
      <c r="K12" s="42"/>
      <c r="L12" s="39" t="str">
        <f>IF(E12="History",VLOOKUP(A12,OPT!E$7:F$150,2),"")</f>
        <v/>
      </c>
      <c r="M12" s="38">
        <f>IF(E12="Economics",VLOOKUP(A12,OPT!G$7:H$150,2),"")</f>
        <v>5</v>
      </c>
    </row>
    <row r="13" spans="1:13" ht="22.5" customHeight="1">
      <c r="A13" s="34">
        <f t="shared" si="3"/>
        <v>157</v>
      </c>
      <c r="B13" s="45" t="s">
        <v>49</v>
      </c>
      <c r="C13" s="36" t="s">
        <v>38</v>
      </c>
      <c r="D13" s="36" t="s">
        <v>39</v>
      </c>
      <c r="E13" s="36" t="s">
        <v>40</v>
      </c>
      <c r="F13" s="46">
        <v>8</v>
      </c>
      <c r="G13" s="38">
        <v>3</v>
      </c>
      <c r="H13" s="46">
        <v>10</v>
      </c>
      <c r="I13" s="40">
        <f t="shared" si="2"/>
        <v>13</v>
      </c>
      <c r="J13" s="46">
        <v>3</v>
      </c>
      <c r="K13" s="42"/>
      <c r="L13" s="39" t="str">
        <f>IF(E13="History",VLOOKUP(A13,OPT!E$7:F$150,2),"")</f>
        <v/>
      </c>
      <c r="M13" s="38">
        <f>IF(E13="Economics",VLOOKUP(A13,OPT!G$7:H$150,2),"")</f>
        <v>4</v>
      </c>
    </row>
    <row r="14" spans="1:13" ht="22.5" customHeight="1">
      <c r="A14" s="34">
        <f t="shared" si="3"/>
        <v>158</v>
      </c>
      <c r="B14" s="45" t="s">
        <v>50</v>
      </c>
      <c r="C14" s="36" t="s">
        <v>38</v>
      </c>
      <c r="D14" s="36" t="s">
        <v>39</v>
      </c>
      <c r="E14" s="36" t="s">
        <v>40</v>
      </c>
      <c r="F14" s="46">
        <v>14</v>
      </c>
      <c r="G14" s="38">
        <v>6</v>
      </c>
      <c r="H14" s="46">
        <v>17</v>
      </c>
      <c r="I14" s="40">
        <f t="shared" si="2"/>
        <v>23</v>
      </c>
      <c r="J14" s="46">
        <v>10</v>
      </c>
      <c r="K14" s="42"/>
      <c r="L14" s="39" t="str">
        <f>IF(E14="History",VLOOKUP(A14,OPT!E$7:F$150,2),"")</f>
        <v/>
      </c>
      <c r="M14" s="38">
        <f>IF(E14="Economics",VLOOKUP(A14,OPT!G$7:H$150,2),"")</f>
        <v>10</v>
      </c>
    </row>
    <row r="15" spans="1:13" ht="22.5" customHeight="1">
      <c r="A15" s="34">
        <f t="shared" si="3"/>
        <v>159</v>
      </c>
      <c r="B15" s="45" t="s">
        <v>51</v>
      </c>
      <c r="C15" s="36" t="s">
        <v>38</v>
      </c>
      <c r="D15" s="36" t="s">
        <v>39</v>
      </c>
      <c r="E15" s="36" t="s">
        <v>43</v>
      </c>
      <c r="F15" s="46">
        <v>7</v>
      </c>
      <c r="G15" s="38">
        <v>2</v>
      </c>
      <c r="H15" s="46">
        <v>10</v>
      </c>
      <c r="I15" s="40">
        <f t="shared" si="2"/>
        <v>12</v>
      </c>
      <c r="J15" s="46">
        <v>7</v>
      </c>
      <c r="K15" s="42"/>
      <c r="L15" s="39">
        <f>IF(E15="History",VLOOKUP(A15,OPT!E$7:F$150,2),"")</f>
        <v>5</v>
      </c>
      <c r="M15" s="38" t="str">
        <f>IF(E15="Economics",VLOOKUP(A15,OPT!G$7:H$150,2),"")</f>
        <v/>
      </c>
    </row>
    <row r="16" spans="1:13" ht="22.5" customHeight="1">
      <c r="A16" s="34">
        <f t="shared" si="3"/>
        <v>160</v>
      </c>
      <c r="B16" s="45" t="s">
        <v>52</v>
      </c>
      <c r="C16" s="36" t="s">
        <v>38</v>
      </c>
      <c r="D16" s="36" t="s">
        <v>39</v>
      </c>
      <c r="E16" s="36" t="s">
        <v>40</v>
      </c>
      <c r="F16" s="46">
        <v>12</v>
      </c>
      <c r="G16" s="38">
        <v>5</v>
      </c>
      <c r="H16" s="46">
        <v>16</v>
      </c>
      <c r="I16" s="40">
        <f t="shared" si="2"/>
        <v>21</v>
      </c>
      <c r="J16" s="46">
        <v>10</v>
      </c>
      <c r="K16" s="42"/>
      <c r="L16" s="39" t="str">
        <f>IF(E16="History",VLOOKUP(A16,OPT!E$7:F$150,2),"")</f>
        <v/>
      </c>
      <c r="M16" s="38">
        <f>IF(E16="Economics",VLOOKUP(A16,OPT!G$7:H$150,2),"")</f>
        <v>9</v>
      </c>
    </row>
    <row r="17" spans="1:13" ht="22.5" customHeight="1">
      <c r="A17" s="34">
        <f t="shared" si="3"/>
        <v>161</v>
      </c>
      <c r="B17" s="45" t="s">
        <v>53</v>
      </c>
      <c r="C17" s="36" t="s">
        <v>38</v>
      </c>
      <c r="D17" s="36" t="s">
        <v>39</v>
      </c>
      <c r="E17" s="36" t="s">
        <v>43</v>
      </c>
      <c r="F17" s="46">
        <v>12</v>
      </c>
      <c r="G17" s="38">
        <v>4</v>
      </c>
      <c r="H17" s="46">
        <v>15</v>
      </c>
      <c r="I17" s="40">
        <f t="shared" si="2"/>
        <v>19</v>
      </c>
      <c r="J17" s="46">
        <v>8</v>
      </c>
      <c r="K17" s="42"/>
      <c r="L17" s="39">
        <f>IF(E17="History",VLOOKUP(A17,OPT!E$7:F$150,2),"")</f>
        <v>5</v>
      </c>
      <c r="M17" s="38" t="str">
        <f>IF(E17="Economics",VLOOKUP(A17,OPT!G$7:H$150,2),"")</f>
        <v/>
      </c>
    </row>
    <row r="18" spans="1:13" ht="22.5" customHeight="1">
      <c r="A18" s="34">
        <f t="shared" si="3"/>
        <v>162</v>
      </c>
      <c r="B18" s="45" t="s">
        <v>54</v>
      </c>
      <c r="C18" s="36" t="s">
        <v>38</v>
      </c>
      <c r="D18" s="36" t="s">
        <v>39</v>
      </c>
      <c r="E18" s="36" t="s">
        <v>43</v>
      </c>
      <c r="F18" s="46">
        <v>1</v>
      </c>
      <c r="G18" s="38">
        <v>1</v>
      </c>
      <c r="H18" s="46">
        <v>4</v>
      </c>
      <c r="I18" s="40">
        <f t="shared" si="2"/>
        <v>5</v>
      </c>
      <c r="J18" s="46">
        <v>1</v>
      </c>
      <c r="K18" s="42"/>
      <c r="L18" s="39">
        <f>IF(E18="History",VLOOKUP(A18,OPT!E$7:F$150,2),"")</f>
        <v>5</v>
      </c>
      <c r="M18" s="38" t="str">
        <f>IF(E18="Economics",VLOOKUP(A18,OPT!G$7:H$150,2),"")</f>
        <v/>
      </c>
    </row>
    <row r="19" spans="1:13" ht="22.5" customHeight="1">
      <c r="A19" s="34">
        <f t="shared" si="3"/>
        <v>163</v>
      </c>
      <c r="B19" s="45" t="s">
        <v>55</v>
      </c>
      <c r="C19" s="36" t="s">
        <v>38</v>
      </c>
      <c r="D19" s="36" t="s">
        <v>39</v>
      </c>
      <c r="E19" s="36" t="s">
        <v>43</v>
      </c>
      <c r="F19" s="46">
        <v>15</v>
      </c>
      <c r="G19" s="38">
        <v>6</v>
      </c>
      <c r="H19" s="46">
        <v>18</v>
      </c>
      <c r="I19" s="40">
        <f t="shared" si="2"/>
        <v>24</v>
      </c>
      <c r="J19" s="46">
        <v>10</v>
      </c>
      <c r="K19" s="42"/>
      <c r="L19" s="39">
        <f>IF(E19="History",VLOOKUP(A19,OPT!E$7:F$150,2),"")</f>
        <v>5</v>
      </c>
      <c r="M19" s="38" t="str">
        <f>IF(E19="Economics",VLOOKUP(A19,OPT!G$7:H$150,2),"")</f>
        <v/>
      </c>
    </row>
    <row r="20" spans="1:13" ht="22.5" customHeight="1">
      <c r="A20" s="34">
        <f t="shared" si="3"/>
        <v>164</v>
      </c>
      <c r="B20" s="45" t="s">
        <v>56</v>
      </c>
      <c r="C20" s="36" t="s">
        <v>42</v>
      </c>
      <c r="D20" s="36" t="s">
        <v>39</v>
      </c>
      <c r="E20" s="36" t="s">
        <v>43</v>
      </c>
      <c r="F20" s="46">
        <v>15</v>
      </c>
      <c r="G20" s="38">
        <v>4</v>
      </c>
      <c r="H20" s="46">
        <v>18</v>
      </c>
      <c r="I20" s="40">
        <f t="shared" si="2"/>
        <v>22</v>
      </c>
      <c r="J20" s="46">
        <v>10</v>
      </c>
      <c r="K20" s="42"/>
      <c r="L20" s="39">
        <f>IF(E20="History",VLOOKUP(A20,OPT!E$7:F$150,2),"")</f>
        <v>5</v>
      </c>
      <c r="M20" s="38" t="str">
        <f>IF(E20="Economics",VLOOKUP(A20,OPT!G$7:H$150,2),"")</f>
        <v/>
      </c>
    </row>
    <row r="21" spans="1:13" ht="22.5" customHeight="1">
      <c r="A21" s="34">
        <f t="shared" si="3"/>
        <v>165</v>
      </c>
      <c r="B21" s="45" t="s">
        <v>57</v>
      </c>
      <c r="C21" s="36" t="s">
        <v>38</v>
      </c>
      <c r="D21" s="36" t="s">
        <v>39</v>
      </c>
      <c r="E21" s="36" t="s">
        <v>43</v>
      </c>
      <c r="F21" s="46">
        <v>12</v>
      </c>
      <c r="G21" s="38">
        <v>6</v>
      </c>
      <c r="H21" s="46">
        <v>17</v>
      </c>
      <c r="I21" s="40">
        <f t="shared" si="2"/>
        <v>23</v>
      </c>
      <c r="J21" s="46">
        <v>8</v>
      </c>
      <c r="K21" s="42"/>
      <c r="L21" s="39">
        <f>IF(E21="History",VLOOKUP(A21,OPT!E$7:F$150,2),"")</f>
        <v>5</v>
      </c>
      <c r="M21" s="38" t="str">
        <f>IF(E21="Economics",VLOOKUP(A21,OPT!G$7:H$150,2),"")</f>
        <v/>
      </c>
    </row>
    <row r="22" spans="1:13" ht="22.5" customHeight="1">
      <c r="A22" s="34">
        <f t="shared" si="3"/>
        <v>166</v>
      </c>
      <c r="B22" s="45" t="s">
        <v>58</v>
      </c>
      <c r="C22" s="36" t="s">
        <v>42</v>
      </c>
      <c r="D22" s="36" t="s">
        <v>39</v>
      </c>
      <c r="E22" s="36" t="s">
        <v>40</v>
      </c>
      <c r="F22" s="46">
        <v>11</v>
      </c>
      <c r="G22" s="38">
        <v>6</v>
      </c>
      <c r="H22" s="46">
        <v>17</v>
      </c>
      <c r="I22" s="40">
        <f t="shared" si="2"/>
        <v>23</v>
      </c>
      <c r="J22" s="46">
        <v>6</v>
      </c>
      <c r="K22" s="42"/>
      <c r="L22" s="39" t="str">
        <f>IF(E22="History",VLOOKUP(A22,OPT!E$7:F$150,2),"")</f>
        <v/>
      </c>
      <c r="M22" s="38">
        <f>IF(E22="Economics",VLOOKUP(A22,OPT!G$7:H$150,2),"")</f>
        <v>7</v>
      </c>
    </row>
    <row r="23" spans="1:13" ht="22.5" customHeight="1">
      <c r="A23" s="34">
        <f t="shared" si="3"/>
        <v>167</v>
      </c>
      <c r="B23" s="45" t="s">
        <v>59</v>
      </c>
      <c r="C23" s="36" t="s">
        <v>38</v>
      </c>
      <c r="D23" s="36" t="s">
        <v>39</v>
      </c>
      <c r="E23" s="36" t="s">
        <v>43</v>
      </c>
      <c r="F23" s="46">
        <v>3</v>
      </c>
      <c r="G23" s="38">
        <v>3</v>
      </c>
      <c r="H23" s="46">
        <v>10</v>
      </c>
      <c r="I23" s="40">
        <f t="shared" si="2"/>
        <v>13</v>
      </c>
      <c r="J23" s="46">
        <v>8</v>
      </c>
      <c r="K23" s="42"/>
      <c r="L23" s="39">
        <f>IF(E23="History",VLOOKUP(A23,OPT!E$7:F$150,2),"")</f>
        <v>1</v>
      </c>
      <c r="M23" s="38" t="str">
        <f>IF(E23="Economics",VLOOKUP(A23,OPT!G$7:H$150,2),"")</f>
        <v/>
      </c>
    </row>
    <row r="24" spans="1:13" ht="22.5" customHeight="1">
      <c r="A24" s="34">
        <f t="shared" si="3"/>
        <v>168</v>
      </c>
      <c r="B24" s="45" t="s">
        <v>60</v>
      </c>
      <c r="C24" s="36" t="s">
        <v>38</v>
      </c>
      <c r="D24" s="36" t="s">
        <v>39</v>
      </c>
      <c r="E24" s="36" t="s">
        <v>43</v>
      </c>
      <c r="F24" s="46">
        <v>8</v>
      </c>
      <c r="G24" s="38">
        <v>3</v>
      </c>
      <c r="H24" s="46">
        <v>9</v>
      </c>
      <c r="I24" s="40">
        <f t="shared" si="2"/>
        <v>12</v>
      </c>
      <c r="J24" s="46">
        <v>5</v>
      </c>
      <c r="K24" s="42"/>
      <c r="L24" s="39">
        <f>IF(E24="History",VLOOKUP(A24,OPT!E$7:F$150,2),"")</f>
        <v>4</v>
      </c>
      <c r="M24" s="38" t="str">
        <f>IF(E24="Economics",VLOOKUP(A24,OPT!G$7:H$150,2),"")</f>
        <v/>
      </c>
    </row>
    <row r="25" spans="1:13" ht="22.5" customHeight="1">
      <c r="A25" s="34">
        <f t="shared" si="3"/>
        <v>169</v>
      </c>
      <c r="B25" s="45" t="s">
        <v>61</v>
      </c>
      <c r="C25" s="36" t="s">
        <v>38</v>
      </c>
      <c r="D25" s="36" t="s">
        <v>39</v>
      </c>
      <c r="E25" s="36" t="s">
        <v>40</v>
      </c>
      <c r="F25" s="46">
        <v>8</v>
      </c>
      <c r="G25" s="38">
        <v>5</v>
      </c>
      <c r="H25" s="46">
        <v>11</v>
      </c>
      <c r="I25" s="40">
        <f t="shared" si="2"/>
        <v>16</v>
      </c>
      <c r="J25" s="46">
        <v>8</v>
      </c>
      <c r="K25" s="42"/>
      <c r="L25" s="39" t="str">
        <f>IF(E25="History",VLOOKUP(A25,OPT!E$7:F$150,2),"")</f>
        <v/>
      </c>
      <c r="M25" s="38">
        <f>IF(E25="Economics",VLOOKUP(A25,OPT!G$7:H$150,2),"")</f>
        <v>7</v>
      </c>
    </row>
    <row r="26" spans="1:13" ht="22.5" customHeight="1">
      <c r="A26" s="34">
        <f t="shared" si="3"/>
        <v>170</v>
      </c>
      <c r="B26" s="45" t="s">
        <v>62</v>
      </c>
      <c r="C26" s="36" t="s">
        <v>38</v>
      </c>
      <c r="D26" s="36" t="s">
        <v>39</v>
      </c>
      <c r="E26" s="36" t="s">
        <v>43</v>
      </c>
      <c r="F26" s="46">
        <v>2</v>
      </c>
      <c r="G26" s="38">
        <v>0</v>
      </c>
      <c r="H26" s="46">
        <v>4</v>
      </c>
      <c r="I26" s="40">
        <f t="shared" si="2"/>
        <v>4</v>
      </c>
      <c r="J26" s="46">
        <v>1</v>
      </c>
      <c r="K26" s="42"/>
      <c r="L26" s="39">
        <f>IF(E26="History",VLOOKUP(A26,OPT!E$7:F$150,2),"")</f>
        <v>3</v>
      </c>
      <c r="M26" s="38" t="str">
        <f>IF(E26="Economics",VLOOKUP(A26,OPT!G$7:H$150,2),"")</f>
        <v/>
      </c>
    </row>
    <row r="27" spans="1:13" ht="22.5" customHeight="1">
      <c r="A27" s="34">
        <f t="shared" si="3"/>
        <v>171</v>
      </c>
      <c r="B27" s="45" t="s">
        <v>44</v>
      </c>
      <c r="C27" s="36" t="s">
        <v>45</v>
      </c>
      <c r="D27" s="36" t="s">
        <v>45</v>
      </c>
      <c r="E27" s="36" t="s">
        <v>45</v>
      </c>
      <c r="F27" s="46">
        <v>0</v>
      </c>
      <c r="G27" s="38">
        <v>6</v>
      </c>
      <c r="H27" s="46">
        <v>18</v>
      </c>
      <c r="I27" s="40">
        <f t="shared" si="2"/>
        <v>24</v>
      </c>
      <c r="J27" s="46">
        <v>10</v>
      </c>
      <c r="K27" s="42"/>
      <c r="L27" s="39" t="str">
        <f>IF(E27="History",VLOOKUP(A27,OPT!E$7:F$150,2),"")</f>
        <v/>
      </c>
      <c r="M27" s="38" t="str">
        <f>IF(E27="Economics",VLOOKUP(A27,OPT!G$7:H$150,2),"")</f>
        <v/>
      </c>
    </row>
    <row r="28" spans="1:13" ht="22.5" customHeight="1">
      <c r="A28" s="34">
        <f t="shared" si="3"/>
        <v>172</v>
      </c>
      <c r="B28" s="45" t="s">
        <v>63</v>
      </c>
      <c r="C28" s="36" t="s">
        <v>38</v>
      </c>
      <c r="D28" s="36" t="s">
        <v>39</v>
      </c>
      <c r="E28" s="36" t="s">
        <v>43</v>
      </c>
      <c r="F28" s="46">
        <v>3</v>
      </c>
      <c r="G28" s="38">
        <v>2</v>
      </c>
      <c r="H28" s="46">
        <v>12</v>
      </c>
      <c r="I28" s="40">
        <f t="shared" si="2"/>
        <v>14</v>
      </c>
      <c r="J28" s="46">
        <v>8</v>
      </c>
      <c r="K28" s="42"/>
      <c r="L28" s="39">
        <f>IF(E28="History",VLOOKUP(A28,OPT!E$7:F$150,2),"")</f>
        <v>0</v>
      </c>
      <c r="M28" s="38" t="str">
        <f>IF(E28="Economics",VLOOKUP(A28,OPT!G$7:H$150,2),"")</f>
        <v/>
      </c>
    </row>
    <row r="29" spans="1:13" ht="22.5" customHeight="1">
      <c r="A29" s="34">
        <f t="shared" si="3"/>
        <v>173</v>
      </c>
      <c r="B29" s="45" t="s">
        <v>64</v>
      </c>
      <c r="C29" s="36" t="s">
        <v>38</v>
      </c>
      <c r="D29" s="36" t="s">
        <v>39</v>
      </c>
      <c r="E29" s="36" t="s">
        <v>40</v>
      </c>
      <c r="F29" s="46">
        <v>4</v>
      </c>
      <c r="G29" s="38">
        <v>1</v>
      </c>
      <c r="H29" s="46">
        <v>4</v>
      </c>
      <c r="I29" s="40">
        <f t="shared" si="2"/>
        <v>5</v>
      </c>
      <c r="J29" s="46">
        <v>2</v>
      </c>
      <c r="K29" s="42"/>
      <c r="L29" s="39" t="str">
        <f>IF(E29="History",VLOOKUP(A29,OPT!E$7:F$150,2),"")</f>
        <v/>
      </c>
      <c r="M29" s="38">
        <f>IF(E29="Economics",VLOOKUP(A29,OPT!G$7:H$150,2),"")</f>
        <v>2</v>
      </c>
    </row>
    <row r="30" spans="1:13" ht="22.5" customHeight="1">
      <c r="A30" s="34">
        <f t="shared" si="3"/>
        <v>174</v>
      </c>
      <c r="B30" s="45" t="s">
        <v>65</v>
      </c>
      <c r="C30" s="36" t="s">
        <v>38</v>
      </c>
      <c r="D30" s="36" t="s">
        <v>39</v>
      </c>
      <c r="E30" s="36" t="s">
        <v>40</v>
      </c>
      <c r="F30" s="46">
        <v>10</v>
      </c>
      <c r="G30" s="38">
        <v>5</v>
      </c>
      <c r="H30" s="46">
        <v>16</v>
      </c>
      <c r="I30" s="40">
        <f t="shared" si="2"/>
        <v>21</v>
      </c>
      <c r="J30" s="46">
        <v>7</v>
      </c>
      <c r="K30" s="46"/>
      <c r="L30" s="39" t="str">
        <f>IF(E30="History",VLOOKUP(A30,OPT!E$7:F$150,2),"")</f>
        <v/>
      </c>
      <c r="M30" s="38">
        <f>IF(E30="Economics",VLOOKUP(A30,OPT!G$7:H$150,2),"")</f>
        <v>7</v>
      </c>
    </row>
    <row r="31" spans="1:13" ht="22.5" customHeight="1">
      <c r="A31" s="34">
        <f t="shared" si="3"/>
        <v>175</v>
      </c>
      <c r="B31" s="45" t="s">
        <v>66</v>
      </c>
      <c r="C31" s="36" t="s">
        <v>38</v>
      </c>
      <c r="D31" s="36" t="s">
        <v>39</v>
      </c>
      <c r="E31" s="36" t="s">
        <v>40</v>
      </c>
      <c r="F31" s="46">
        <v>8</v>
      </c>
      <c r="G31" s="38">
        <v>4</v>
      </c>
      <c r="H31" s="46">
        <v>13</v>
      </c>
      <c r="I31" s="40">
        <f t="shared" si="2"/>
        <v>17</v>
      </c>
      <c r="J31" s="46">
        <v>7</v>
      </c>
      <c r="K31" s="46"/>
      <c r="L31" s="39" t="str">
        <f>IF(E31="History",VLOOKUP(A31,OPT!E$7:F$150,2),"")</f>
        <v/>
      </c>
      <c r="M31" s="38">
        <f>IF(E31="Economics",VLOOKUP(A31,OPT!G$7:H$150,2),"")</f>
        <v>6</v>
      </c>
    </row>
    <row r="32" spans="1:13" ht="22.5" customHeight="1">
      <c r="A32" s="34">
        <f t="shared" si="3"/>
        <v>176</v>
      </c>
      <c r="B32" s="45" t="s">
        <v>67</v>
      </c>
      <c r="C32" s="36" t="s">
        <v>38</v>
      </c>
      <c r="D32" s="36" t="s">
        <v>39</v>
      </c>
      <c r="E32" s="36" t="s">
        <v>43</v>
      </c>
      <c r="F32" s="46">
        <v>11</v>
      </c>
      <c r="G32" s="38">
        <v>6</v>
      </c>
      <c r="H32" s="46">
        <v>16</v>
      </c>
      <c r="I32" s="40">
        <f t="shared" si="2"/>
        <v>22</v>
      </c>
      <c r="J32" s="46">
        <v>8</v>
      </c>
      <c r="K32" s="46"/>
      <c r="L32" s="39">
        <f>IF(E32="History",VLOOKUP(A32,OPT!E$7:F$150,2),"")</f>
        <v>5</v>
      </c>
      <c r="M32" s="38" t="str">
        <f>IF(E32="Economics",VLOOKUP(A32,OPT!G$7:H$150,2),"")</f>
        <v/>
      </c>
    </row>
    <row r="33" spans="1:13" ht="22.5" customHeight="1">
      <c r="A33" s="34">
        <f t="shared" si="3"/>
        <v>177</v>
      </c>
      <c r="B33" s="45" t="s">
        <v>68</v>
      </c>
      <c r="C33" s="36" t="s">
        <v>42</v>
      </c>
      <c r="D33" s="36" t="s">
        <v>39</v>
      </c>
      <c r="E33" s="36" t="s">
        <v>43</v>
      </c>
      <c r="F33" s="46">
        <v>3</v>
      </c>
      <c r="G33" s="38">
        <v>0</v>
      </c>
      <c r="H33" s="46">
        <v>6</v>
      </c>
      <c r="I33" s="40">
        <f t="shared" si="2"/>
        <v>6</v>
      </c>
      <c r="J33" s="46">
        <v>0</v>
      </c>
      <c r="K33" s="46"/>
      <c r="L33" s="39">
        <f>IF(E33="History",VLOOKUP(A33,OPT!E$7:F$150,2),"")</f>
        <v>0</v>
      </c>
      <c r="M33" s="38" t="str">
        <f>IF(E33="Economics",VLOOKUP(A33,OPT!G$7:H$150,2),"")</f>
        <v/>
      </c>
    </row>
    <row r="34" spans="1:13" ht="22.5" customHeight="1">
      <c r="A34" s="34">
        <f t="shared" si="3"/>
        <v>178</v>
      </c>
      <c r="B34" s="45" t="s">
        <v>69</v>
      </c>
      <c r="C34" s="36" t="s">
        <v>42</v>
      </c>
      <c r="D34" s="36" t="s">
        <v>39</v>
      </c>
      <c r="E34" s="36" t="s">
        <v>43</v>
      </c>
      <c r="F34" s="46">
        <v>8</v>
      </c>
      <c r="G34" s="38">
        <v>4</v>
      </c>
      <c r="H34" s="46">
        <v>13</v>
      </c>
      <c r="I34" s="40">
        <f t="shared" si="2"/>
        <v>17</v>
      </c>
      <c r="J34" s="46">
        <v>7</v>
      </c>
      <c r="K34" s="46"/>
      <c r="L34" s="39">
        <f>IF(E34="History",VLOOKUP(A34,OPT!E$7:F$150,2),"")</f>
        <v>4</v>
      </c>
      <c r="M34" s="38" t="str">
        <f>IF(E34="Economics",VLOOKUP(A34,OPT!G$7:H$150,2),"")</f>
        <v/>
      </c>
    </row>
    <row r="35" spans="1:13" ht="22.5" customHeight="1">
      <c r="A35" s="34">
        <f t="shared" si="3"/>
        <v>179</v>
      </c>
      <c r="B35" s="45" t="s">
        <v>70</v>
      </c>
      <c r="C35" s="36" t="s">
        <v>38</v>
      </c>
      <c r="D35" s="36" t="s">
        <v>39</v>
      </c>
      <c r="E35" s="36" t="s">
        <v>43</v>
      </c>
      <c r="F35" s="46">
        <v>4</v>
      </c>
      <c r="G35" s="38">
        <v>5</v>
      </c>
      <c r="H35" s="46">
        <v>5</v>
      </c>
      <c r="I35" s="40">
        <f t="shared" si="2"/>
        <v>10</v>
      </c>
      <c r="J35" s="46">
        <v>0</v>
      </c>
      <c r="K35" s="46"/>
      <c r="L35" s="39">
        <f>IF(E35="History",VLOOKUP(A35,OPT!E$7:F$150,2),"")</f>
        <v>2</v>
      </c>
      <c r="M35" s="38" t="str">
        <f>IF(E35="Economics",VLOOKUP(A35,OPT!G$7:H$150,2),"")</f>
        <v/>
      </c>
    </row>
    <row r="36" spans="1:13" ht="22.5" customHeight="1">
      <c r="A36" s="34">
        <f t="shared" si="3"/>
        <v>180</v>
      </c>
      <c r="B36" s="45" t="s">
        <v>71</v>
      </c>
      <c r="C36" s="36" t="s">
        <v>42</v>
      </c>
      <c r="D36" s="36" t="s">
        <v>39</v>
      </c>
      <c r="E36" s="36" t="s">
        <v>40</v>
      </c>
      <c r="F36" s="46">
        <v>10</v>
      </c>
      <c r="G36" s="38">
        <v>3</v>
      </c>
      <c r="H36" s="46">
        <v>11</v>
      </c>
      <c r="I36" s="40">
        <f t="shared" si="2"/>
        <v>14</v>
      </c>
      <c r="J36" s="46">
        <v>7</v>
      </c>
      <c r="K36" s="46"/>
      <c r="L36" s="39" t="str">
        <f>IF(E36="History",VLOOKUP(A36,OPT!E$7:F$150,2),"")</f>
        <v/>
      </c>
      <c r="M36" s="38">
        <f>IF(E36="Economics",VLOOKUP(A36,OPT!G$7:H$150,2),"")</f>
        <v>5</v>
      </c>
    </row>
    <row r="37" spans="1:13" ht="22.5" customHeight="1">
      <c r="A37" s="34">
        <f t="shared" si="3"/>
        <v>181</v>
      </c>
      <c r="B37" s="45" t="s">
        <v>72</v>
      </c>
      <c r="C37" s="36" t="s">
        <v>38</v>
      </c>
      <c r="D37" s="36" t="s">
        <v>39</v>
      </c>
      <c r="E37" s="36" t="s">
        <v>43</v>
      </c>
      <c r="F37" s="46">
        <v>12</v>
      </c>
      <c r="G37" s="38">
        <v>3</v>
      </c>
      <c r="H37" s="46">
        <v>15</v>
      </c>
      <c r="I37" s="40">
        <f t="shared" si="2"/>
        <v>18</v>
      </c>
      <c r="J37" s="46">
        <v>7</v>
      </c>
      <c r="K37" s="46"/>
      <c r="L37" s="39">
        <f>IF(E37="History",VLOOKUP(A37,OPT!E$7:F$150,2),"")</f>
        <v>5</v>
      </c>
      <c r="M37" s="38" t="str">
        <f>IF(E37="Economics",VLOOKUP(A37,OPT!G$7:H$150,2),"")</f>
        <v/>
      </c>
    </row>
    <row r="38" spans="1:13" ht="22.5" customHeight="1">
      <c r="A38" s="34">
        <f t="shared" si="3"/>
        <v>182</v>
      </c>
      <c r="B38" s="45" t="s">
        <v>73</v>
      </c>
      <c r="C38" s="36" t="s">
        <v>38</v>
      </c>
      <c r="D38" s="36" t="s">
        <v>39</v>
      </c>
      <c r="E38" s="36" t="s">
        <v>40</v>
      </c>
      <c r="F38" s="46">
        <v>10</v>
      </c>
      <c r="G38" s="38">
        <v>5</v>
      </c>
      <c r="H38" s="46">
        <v>12</v>
      </c>
      <c r="I38" s="40">
        <f t="shared" si="2"/>
        <v>17</v>
      </c>
      <c r="J38" s="46">
        <v>7</v>
      </c>
      <c r="K38" s="46"/>
      <c r="L38" s="39" t="str">
        <f>IF(E38="History",VLOOKUP(A38,OPT!E$7:F$150,2),"")</f>
        <v/>
      </c>
      <c r="M38" s="38">
        <f>IF(E38="Economics",VLOOKUP(A38,OPT!G$7:H$150,2),"")</f>
        <v>2</v>
      </c>
    </row>
    <row r="39" spans="1:13" ht="22.5" customHeight="1">
      <c r="A39" s="34">
        <f t="shared" si="3"/>
        <v>183</v>
      </c>
      <c r="B39" s="45" t="s">
        <v>74</v>
      </c>
      <c r="C39" s="36" t="s">
        <v>38</v>
      </c>
      <c r="D39" s="36" t="s">
        <v>39</v>
      </c>
      <c r="E39" s="36" t="s">
        <v>43</v>
      </c>
      <c r="F39" s="46">
        <v>4</v>
      </c>
      <c r="G39" s="38">
        <v>2</v>
      </c>
      <c r="H39" s="46">
        <v>6</v>
      </c>
      <c r="I39" s="40">
        <f t="shared" si="2"/>
        <v>8</v>
      </c>
      <c r="J39" s="46">
        <v>4</v>
      </c>
      <c r="K39" s="46"/>
      <c r="L39" s="39">
        <f>IF(E39="History",VLOOKUP(A39,OPT!E$7:F$150,2),"")</f>
        <v>3</v>
      </c>
      <c r="M39" s="38" t="str">
        <f>IF(E39="Economics",VLOOKUP(A39,OPT!G$7:H$150,2),"")</f>
        <v/>
      </c>
    </row>
    <row r="40" spans="1:13" ht="22.5" customHeight="1">
      <c r="A40" s="34">
        <f t="shared" si="3"/>
        <v>184</v>
      </c>
      <c r="B40" s="45" t="s">
        <v>75</v>
      </c>
      <c r="C40" s="36" t="s">
        <v>38</v>
      </c>
      <c r="D40" s="36" t="s">
        <v>39</v>
      </c>
      <c r="E40" s="36" t="s">
        <v>40</v>
      </c>
      <c r="F40" s="46">
        <v>12</v>
      </c>
      <c r="G40" s="38">
        <v>5</v>
      </c>
      <c r="H40" s="46">
        <v>13</v>
      </c>
      <c r="I40" s="40">
        <f t="shared" si="2"/>
        <v>18</v>
      </c>
      <c r="J40" s="46">
        <v>7</v>
      </c>
      <c r="K40" s="46"/>
      <c r="L40" s="39" t="str">
        <f>IF(E40="History",VLOOKUP(A40,OPT!E$7:F$150,2),"")</f>
        <v/>
      </c>
      <c r="M40" s="38">
        <f>IF(E40="Economics",VLOOKUP(A40,OPT!G$7:H$150,2),"")</f>
        <v>6</v>
      </c>
    </row>
    <row r="41" spans="1:13" ht="22.5" customHeight="1">
      <c r="A41" s="34">
        <f t="shared" si="3"/>
        <v>185</v>
      </c>
      <c r="B41" s="45" t="s">
        <v>76</v>
      </c>
      <c r="C41" s="36" t="s">
        <v>38</v>
      </c>
      <c r="D41" s="36" t="s">
        <v>39</v>
      </c>
      <c r="E41" s="36" t="s">
        <v>43</v>
      </c>
      <c r="F41" s="46">
        <v>7</v>
      </c>
      <c r="G41" s="38">
        <v>2</v>
      </c>
      <c r="H41" s="46">
        <v>14</v>
      </c>
      <c r="I41" s="40">
        <f t="shared" si="2"/>
        <v>16</v>
      </c>
      <c r="J41" s="46">
        <v>7</v>
      </c>
      <c r="K41" s="46"/>
      <c r="L41" s="39">
        <f>IF(E41="History",VLOOKUP(A41,OPT!E$7:F$150,2),"")</f>
        <v>3</v>
      </c>
      <c r="M41" s="38" t="str">
        <f>IF(E41="Economics",VLOOKUP(A41,OPT!G$7:H$150,2),"")</f>
        <v/>
      </c>
    </row>
    <row r="42" spans="1:13" ht="22.5" customHeight="1">
      <c r="A42" s="34">
        <f t="shared" si="3"/>
        <v>186</v>
      </c>
      <c r="B42" s="45" t="s">
        <v>77</v>
      </c>
      <c r="C42" s="36" t="s">
        <v>38</v>
      </c>
      <c r="D42" s="36" t="s">
        <v>39</v>
      </c>
      <c r="E42" s="36" t="s">
        <v>40</v>
      </c>
      <c r="F42" s="46">
        <v>10</v>
      </c>
      <c r="G42" s="38">
        <v>3</v>
      </c>
      <c r="H42" s="46">
        <v>18</v>
      </c>
      <c r="I42" s="40">
        <f t="shared" si="2"/>
        <v>21</v>
      </c>
      <c r="J42" s="46">
        <v>8</v>
      </c>
      <c r="K42" s="46"/>
      <c r="L42" s="39" t="str">
        <f>IF(E42="History",VLOOKUP(A42,OPT!E$7:F$150,2),"")</f>
        <v/>
      </c>
      <c r="M42" s="38">
        <f>IF(E42="Economics",VLOOKUP(A42,OPT!G$7:H$150,2),"")</f>
        <v>8</v>
      </c>
    </row>
    <row r="43" spans="1:13" ht="22.5" customHeight="1">
      <c r="A43" s="34">
        <f t="shared" si="3"/>
        <v>187</v>
      </c>
      <c r="B43" s="45" t="s">
        <v>78</v>
      </c>
      <c r="C43" s="36" t="s">
        <v>38</v>
      </c>
      <c r="D43" s="36" t="s">
        <v>39</v>
      </c>
      <c r="E43" s="36" t="s">
        <v>40</v>
      </c>
      <c r="F43" s="46">
        <v>12</v>
      </c>
      <c r="G43" s="38">
        <v>3</v>
      </c>
      <c r="H43" s="46">
        <v>14</v>
      </c>
      <c r="I43" s="40">
        <f t="shared" si="2"/>
        <v>17</v>
      </c>
      <c r="J43" s="46">
        <v>8</v>
      </c>
      <c r="K43" s="46"/>
      <c r="L43" s="39" t="str">
        <f>IF(E43="History",VLOOKUP(A43,OPT!E$7:F$150,2),"")</f>
        <v/>
      </c>
      <c r="M43" s="38">
        <f>IF(E43="Economics",VLOOKUP(A43,OPT!G$7:H$150,2),"")</f>
        <v>5</v>
      </c>
    </row>
    <row r="44" spans="1:13" ht="22.5" customHeight="1">
      <c r="A44" s="34">
        <f t="shared" si="3"/>
        <v>188</v>
      </c>
      <c r="B44" s="45" t="s">
        <v>79</v>
      </c>
      <c r="C44" s="36" t="s">
        <v>42</v>
      </c>
      <c r="D44" s="36" t="s">
        <v>39</v>
      </c>
      <c r="E44" s="36" t="s">
        <v>43</v>
      </c>
      <c r="F44" s="46">
        <v>12</v>
      </c>
      <c r="G44" s="38">
        <v>6</v>
      </c>
      <c r="H44" s="46">
        <v>17</v>
      </c>
      <c r="I44" s="40">
        <f t="shared" si="2"/>
        <v>23</v>
      </c>
      <c r="J44" s="46">
        <v>9</v>
      </c>
      <c r="K44" s="46"/>
      <c r="L44" s="39">
        <f>IF(E44="History",VLOOKUP(A44,OPT!E$7:F$150,2),"")</f>
        <v>5</v>
      </c>
      <c r="M44" s="38" t="str">
        <f>IF(E44="Economics",VLOOKUP(A44,OPT!G$7:H$150,2),"")</f>
        <v/>
      </c>
    </row>
    <row r="45" spans="1:13" ht="22.5" customHeight="1">
      <c r="A45" s="34">
        <f t="shared" si="3"/>
        <v>189</v>
      </c>
      <c r="B45" s="45" t="s">
        <v>80</v>
      </c>
      <c r="C45" s="36" t="s">
        <v>38</v>
      </c>
      <c r="D45" s="36" t="s">
        <v>39</v>
      </c>
      <c r="E45" s="36" t="s">
        <v>43</v>
      </c>
      <c r="F45" s="46">
        <v>11</v>
      </c>
      <c r="G45" s="38">
        <v>5</v>
      </c>
      <c r="H45" s="46">
        <v>14</v>
      </c>
      <c r="I45" s="40">
        <f t="shared" si="2"/>
        <v>19</v>
      </c>
      <c r="J45" s="46">
        <v>8</v>
      </c>
      <c r="K45" s="46"/>
      <c r="L45" s="39">
        <f>IF(E45="History",VLOOKUP(A45,OPT!E$7:F$150,2),"")</f>
        <v>4</v>
      </c>
      <c r="M45" s="38" t="str">
        <f>IF(E45="Economics",VLOOKUP(A45,OPT!G$7:H$150,2),"")</f>
        <v/>
      </c>
    </row>
    <row r="46" spans="1:13" ht="22.5" customHeight="1">
      <c r="A46" s="34">
        <f t="shared" si="3"/>
        <v>190</v>
      </c>
      <c r="B46" s="45" t="s">
        <v>81</v>
      </c>
      <c r="C46" s="36" t="s">
        <v>38</v>
      </c>
      <c r="D46" s="36" t="s">
        <v>39</v>
      </c>
      <c r="E46" s="36" t="s">
        <v>43</v>
      </c>
      <c r="F46" s="46">
        <v>9</v>
      </c>
      <c r="G46" s="38">
        <v>3</v>
      </c>
      <c r="H46" s="46">
        <v>9</v>
      </c>
      <c r="I46" s="40">
        <f t="shared" si="2"/>
        <v>12</v>
      </c>
      <c r="J46" s="46">
        <v>8</v>
      </c>
      <c r="K46" s="46"/>
      <c r="L46" s="39">
        <f>IF(E46="History",VLOOKUP(A46,OPT!E$7:F$150,2),"")</f>
        <v>5</v>
      </c>
      <c r="M46" s="38" t="str">
        <f>IF(E46="Economics",VLOOKUP(A46,OPT!G$7:H$150,2),"")</f>
        <v/>
      </c>
    </row>
    <row r="47" spans="1:13" ht="22.5" customHeight="1">
      <c r="A47" s="34">
        <f t="shared" si="3"/>
        <v>191</v>
      </c>
      <c r="B47" s="45" t="s">
        <v>82</v>
      </c>
      <c r="C47" s="36" t="s">
        <v>38</v>
      </c>
      <c r="D47" s="36" t="s">
        <v>39</v>
      </c>
      <c r="E47" s="36" t="s">
        <v>43</v>
      </c>
      <c r="F47" s="46">
        <v>6</v>
      </c>
      <c r="G47" s="38">
        <v>3</v>
      </c>
      <c r="H47" s="46">
        <v>7</v>
      </c>
      <c r="I47" s="40">
        <f t="shared" si="2"/>
        <v>10</v>
      </c>
      <c r="J47" s="46">
        <v>3</v>
      </c>
      <c r="K47" s="46"/>
      <c r="L47" s="39">
        <f>IF(E47="History",VLOOKUP(A47,OPT!E$7:F$150,2),"")</f>
        <v>3</v>
      </c>
      <c r="M47" s="38" t="str">
        <f>IF(E47="Economics",VLOOKUP(A47,OPT!G$7:H$150,2),"")</f>
        <v/>
      </c>
    </row>
    <row r="48" spans="1:13" ht="22.5" customHeight="1">
      <c r="A48" s="34">
        <f t="shared" si="3"/>
        <v>192</v>
      </c>
      <c r="B48" s="45" t="s">
        <v>83</v>
      </c>
      <c r="C48" s="36" t="s">
        <v>38</v>
      </c>
      <c r="D48" s="36" t="s">
        <v>39</v>
      </c>
      <c r="E48" s="36" t="s">
        <v>43</v>
      </c>
      <c r="F48" s="46">
        <v>15</v>
      </c>
      <c r="G48" s="38">
        <v>6</v>
      </c>
      <c r="H48" s="46">
        <v>18</v>
      </c>
      <c r="I48" s="40">
        <f t="shared" si="2"/>
        <v>24</v>
      </c>
      <c r="J48" s="46">
        <v>10</v>
      </c>
      <c r="K48" s="46"/>
      <c r="L48" s="39">
        <f>IF(E48="History",VLOOKUP(A48,OPT!E$7:F$150,2),"")</f>
        <v>5</v>
      </c>
      <c r="M48" s="38" t="str">
        <f>IF(E48="Economics",VLOOKUP(A48,OPT!G$7:H$150,2),"")</f>
        <v/>
      </c>
    </row>
    <row r="49" spans="1:13" ht="22.5" customHeight="1">
      <c r="A49" s="34">
        <f t="shared" si="3"/>
        <v>193</v>
      </c>
      <c r="B49" s="45" t="s">
        <v>84</v>
      </c>
      <c r="C49" s="36" t="s">
        <v>38</v>
      </c>
      <c r="D49" s="36" t="s">
        <v>39</v>
      </c>
      <c r="E49" s="36" t="s">
        <v>43</v>
      </c>
      <c r="F49" s="46">
        <v>10</v>
      </c>
      <c r="G49" s="38">
        <v>4</v>
      </c>
      <c r="H49" s="46">
        <v>14</v>
      </c>
      <c r="I49" s="40">
        <f t="shared" si="2"/>
        <v>18</v>
      </c>
      <c r="J49" s="46">
        <v>8</v>
      </c>
      <c r="K49" s="46"/>
      <c r="L49" s="39">
        <f>IF(E49="History",VLOOKUP(A49,OPT!E$7:F$150,2),"")</f>
        <v>4</v>
      </c>
      <c r="M49" s="38" t="str">
        <f>IF(E49="Economics",VLOOKUP(A49,OPT!G$7:H$150,2),"")</f>
        <v/>
      </c>
    </row>
    <row r="50" spans="1:13" ht="22.5" customHeight="1">
      <c r="A50" s="34">
        <f t="shared" si="3"/>
        <v>194</v>
      </c>
      <c r="B50" s="45" t="s">
        <v>85</v>
      </c>
      <c r="C50" s="36" t="s">
        <v>38</v>
      </c>
      <c r="D50" s="36" t="s">
        <v>39</v>
      </c>
      <c r="E50" s="36" t="s">
        <v>43</v>
      </c>
      <c r="F50" s="46">
        <v>2</v>
      </c>
      <c r="G50" s="38">
        <v>2</v>
      </c>
      <c r="H50" s="46">
        <v>8</v>
      </c>
      <c r="I50" s="40">
        <f t="shared" si="2"/>
        <v>10</v>
      </c>
      <c r="J50" s="46">
        <v>3</v>
      </c>
      <c r="K50" s="46"/>
      <c r="L50" s="39">
        <f>IF(E50="History",VLOOKUP(A50,OPT!E$7:F$150,2),"")</f>
        <v>2</v>
      </c>
      <c r="M50" s="38" t="str">
        <f>IF(E50="Economics",VLOOKUP(A50,OPT!G$7:H$150,2),"")</f>
        <v/>
      </c>
    </row>
    <row r="51" spans="1:13" ht="22.5" customHeight="1">
      <c r="A51" s="34">
        <f t="shared" si="3"/>
        <v>195</v>
      </c>
      <c r="B51" s="45" t="s">
        <v>86</v>
      </c>
      <c r="C51" s="36" t="s">
        <v>42</v>
      </c>
      <c r="D51" s="36" t="s">
        <v>39</v>
      </c>
      <c r="E51" s="36" t="s">
        <v>40</v>
      </c>
      <c r="F51" s="46">
        <v>2</v>
      </c>
      <c r="G51" s="38">
        <v>4</v>
      </c>
      <c r="H51" s="46">
        <v>6</v>
      </c>
      <c r="I51" s="40">
        <f t="shared" si="2"/>
        <v>10</v>
      </c>
      <c r="J51" s="46">
        <v>1</v>
      </c>
      <c r="K51" s="46"/>
      <c r="L51" s="39" t="str">
        <f>IF(E51="History",VLOOKUP(A51,OPT!E$7:F$150,2),"")</f>
        <v/>
      </c>
      <c r="M51" s="38">
        <f>IF(E51="Economics",VLOOKUP(A51,OPT!G$7:H$150,2),"")</f>
        <v>3</v>
      </c>
    </row>
    <row r="52" spans="1:13" ht="22.5" customHeight="1">
      <c r="A52" s="34">
        <f t="shared" si="3"/>
        <v>196</v>
      </c>
      <c r="B52" s="45" t="s">
        <v>87</v>
      </c>
      <c r="C52" s="36" t="s">
        <v>38</v>
      </c>
      <c r="D52" s="36" t="s">
        <v>39</v>
      </c>
      <c r="E52" s="36" t="s">
        <v>43</v>
      </c>
      <c r="F52" s="46">
        <v>12</v>
      </c>
      <c r="G52" s="38">
        <v>3</v>
      </c>
      <c r="H52" s="46">
        <v>17</v>
      </c>
      <c r="I52" s="40">
        <f t="shared" si="2"/>
        <v>20</v>
      </c>
      <c r="J52" s="46">
        <v>10</v>
      </c>
      <c r="K52" s="46"/>
      <c r="L52" s="39">
        <f>IF(E52="History",VLOOKUP(A52,OPT!E$7:F$150,2),"")</f>
        <v>5</v>
      </c>
      <c r="M52" s="38" t="str">
        <f>IF(E52="Economics",VLOOKUP(A52,OPT!G$7:H$150,2),"")</f>
        <v/>
      </c>
    </row>
    <row r="53" spans="1:13" ht="22.5" customHeight="1">
      <c r="A53" s="34">
        <f t="shared" si="3"/>
        <v>197</v>
      </c>
      <c r="B53" s="45" t="s">
        <v>88</v>
      </c>
      <c r="C53" s="36" t="s">
        <v>42</v>
      </c>
      <c r="D53" s="36" t="s">
        <v>39</v>
      </c>
      <c r="E53" s="36" t="s">
        <v>40</v>
      </c>
      <c r="F53" s="46">
        <v>14</v>
      </c>
      <c r="G53" s="38">
        <v>4</v>
      </c>
      <c r="H53" s="46">
        <v>14</v>
      </c>
      <c r="I53" s="40">
        <f t="shared" si="2"/>
        <v>18</v>
      </c>
      <c r="J53" s="46">
        <v>8</v>
      </c>
      <c r="K53" s="46"/>
      <c r="L53" s="39" t="str">
        <f>IF(E53="History",VLOOKUP(A53,OPT!E$7:F$150,2),"")</f>
        <v/>
      </c>
      <c r="M53" s="38">
        <f>IF(E53="Economics",VLOOKUP(A53,OPT!G$7:H$150,2),"")</f>
        <v>6</v>
      </c>
    </row>
    <row r="54" spans="1:13" ht="22.5" customHeight="1">
      <c r="A54" s="34">
        <f t="shared" si="3"/>
        <v>198</v>
      </c>
      <c r="B54" s="45" t="s">
        <v>89</v>
      </c>
      <c r="C54" s="36" t="s">
        <v>38</v>
      </c>
      <c r="D54" s="36" t="s">
        <v>39</v>
      </c>
      <c r="E54" s="36" t="s">
        <v>40</v>
      </c>
      <c r="F54" s="46">
        <v>12</v>
      </c>
      <c r="G54" s="38">
        <v>5</v>
      </c>
      <c r="H54" s="46">
        <v>16</v>
      </c>
      <c r="I54" s="40">
        <f t="shared" si="2"/>
        <v>21</v>
      </c>
      <c r="J54" s="46">
        <v>6</v>
      </c>
      <c r="K54" s="46"/>
      <c r="L54" s="39" t="str">
        <f>IF(E54="History",VLOOKUP(A54,OPT!E$7:F$150,2),"")</f>
        <v/>
      </c>
      <c r="M54" s="38">
        <f>IF(E54="Economics",VLOOKUP(A54,OPT!G$7:H$150,2),"")</f>
        <v>6</v>
      </c>
    </row>
    <row r="55" spans="1:13" ht="22.5" customHeight="1">
      <c r="A55" s="34">
        <f t="shared" si="3"/>
        <v>199</v>
      </c>
      <c r="B55" s="45" t="s">
        <v>90</v>
      </c>
      <c r="C55" s="36" t="s">
        <v>38</v>
      </c>
      <c r="D55" s="36" t="s">
        <v>39</v>
      </c>
      <c r="E55" s="36" t="s">
        <v>43</v>
      </c>
      <c r="F55" s="46">
        <v>5</v>
      </c>
      <c r="G55" s="38">
        <v>2</v>
      </c>
      <c r="H55" s="46">
        <v>14</v>
      </c>
      <c r="I55" s="40">
        <f t="shared" si="2"/>
        <v>16</v>
      </c>
      <c r="J55" s="46">
        <v>7</v>
      </c>
      <c r="K55" s="46"/>
      <c r="L55" s="39">
        <f>IF(E55="History",VLOOKUP(A55,OPT!E$7:F$150,2),"")</f>
        <v>3</v>
      </c>
      <c r="M55" s="38" t="str">
        <f>IF(E55="Economics",VLOOKUP(A55,OPT!G$7:H$150,2),"")</f>
        <v/>
      </c>
    </row>
    <row r="56" spans="1:13" ht="22.5" customHeight="1">
      <c r="A56" s="34">
        <f t="shared" si="3"/>
        <v>200</v>
      </c>
      <c r="B56" s="45" t="s">
        <v>91</v>
      </c>
      <c r="C56" s="36" t="s">
        <v>38</v>
      </c>
      <c r="D56" s="36" t="s">
        <v>39</v>
      </c>
      <c r="E56" s="36" t="s">
        <v>40</v>
      </c>
      <c r="F56" s="46">
        <v>15</v>
      </c>
      <c r="G56" s="38">
        <v>6</v>
      </c>
      <c r="H56" s="46">
        <v>18</v>
      </c>
      <c r="I56" s="40">
        <f t="shared" si="2"/>
        <v>24</v>
      </c>
      <c r="J56" s="46">
        <v>10</v>
      </c>
      <c r="K56" s="46"/>
      <c r="L56" s="39" t="str">
        <f>IF(E56="History",VLOOKUP(A56,OPT!E$7:F$150,2),"")</f>
        <v/>
      </c>
      <c r="M56" s="38">
        <f>IF(E56="Economics",VLOOKUP(A56,OPT!G$7:H$150,2),"")</f>
        <v>12</v>
      </c>
    </row>
    <row r="57" spans="1:13" ht="22.5" customHeight="1">
      <c r="A57" s="34">
        <f t="shared" si="3"/>
        <v>201</v>
      </c>
      <c r="B57" s="45" t="s">
        <v>92</v>
      </c>
      <c r="C57" s="36" t="s">
        <v>38</v>
      </c>
      <c r="D57" s="36" t="s">
        <v>39</v>
      </c>
      <c r="E57" s="36" t="s">
        <v>40</v>
      </c>
      <c r="F57" s="46">
        <v>2</v>
      </c>
      <c r="G57" s="38">
        <v>1</v>
      </c>
      <c r="H57" s="46">
        <v>4</v>
      </c>
      <c r="I57" s="40">
        <f t="shared" si="2"/>
        <v>5</v>
      </c>
      <c r="J57" s="46">
        <v>0</v>
      </c>
      <c r="K57" s="46"/>
      <c r="L57" s="39" t="str">
        <f>IF(E57="History",VLOOKUP(A57,OPT!E$7:F$150,2),"")</f>
        <v/>
      </c>
      <c r="M57" s="38">
        <f>IF(E57="Economics",VLOOKUP(A57,OPT!G$7:H$150,2),"")</f>
        <v>3</v>
      </c>
    </row>
    <row r="58" spans="1:13" ht="22.5" customHeight="1">
      <c r="A58" s="34">
        <f t="shared" si="3"/>
        <v>202</v>
      </c>
      <c r="B58" s="45" t="s">
        <v>93</v>
      </c>
      <c r="C58" s="36" t="s">
        <v>38</v>
      </c>
      <c r="D58" s="36" t="s">
        <v>39</v>
      </c>
      <c r="E58" s="36" t="s">
        <v>40</v>
      </c>
      <c r="F58" s="46">
        <v>2</v>
      </c>
      <c r="G58" s="38">
        <v>2</v>
      </c>
      <c r="H58" s="46">
        <v>4</v>
      </c>
      <c r="I58" s="40">
        <f t="shared" si="2"/>
        <v>6</v>
      </c>
      <c r="J58" s="46">
        <v>3</v>
      </c>
      <c r="K58" s="46"/>
      <c r="L58" s="39" t="str">
        <f>IF(E58="History",VLOOKUP(A58,OPT!E$7:F$150,2),"")</f>
        <v/>
      </c>
      <c r="M58" s="38">
        <f>IF(E58="Economics",VLOOKUP(A58,OPT!G$7:H$150,2),"")</f>
        <v>3</v>
      </c>
    </row>
    <row r="59" spans="1:13" ht="22.5" customHeight="1">
      <c r="A59" s="34">
        <f t="shared" si="3"/>
        <v>203</v>
      </c>
      <c r="B59" s="45" t="s">
        <v>94</v>
      </c>
      <c r="C59" s="36" t="s">
        <v>42</v>
      </c>
      <c r="D59" s="36" t="s">
        <v>39</v>
      </c>
      <c r="E59" s="36" t="s">
        <v>40</v>
      </c>
      <c r="F59" s="46">
        <v>5</v>
      </c>
      <c r="G59" s="38">
        <v>3</v>
      </c>
      <c r="H59" s="46">
        <v>11</v>
      </c>
      <c r="I59" s="40">
        <f t="shared" si="2"/>
        <v>14</v>
      </c>
      <c r="J59" s="46">
        <v>5</v>
      </c>
      <c r="K59" s="46"/>
      <c r="L59" s="39" t="str">
        <f>IF(E59="History",VLOOKUP(A59,OPT!E$7:F$150,2),"")</f>
        <v/>
      </c>
      <c r="M59" s="38">
        <f>IF(E59="Economics",VLOOKUP(A59,OPT!G$7:H$150,2),"")</f>
        <v>3</v>
      </c>
    </row>
    <row r="60" spans="1:13" ht="22.5" customHeight="1">
      <c r="A60" s="34">
        <f t="shared" si="3"/>
        <v>204</v>
      </c>
      <c r="B60" s="45" t="s">
        <v>95</v>
      </c>
      <c r="C60" s="36" t="s">
        <v>38</v>
      </c>
      <c r="D60" s="36" t="s">
        <v>39</v>
      </c>
      <c r="E60" s="36" t="s">
        <v>40</v>
      </c>
      <c r="F60" s="46">
        <v>8</v>
      </c>
      <c r="G60" s="38">
        <v>2</v>
      </c>
      <c r="H60" s="46">
        <v>8</v>
      </c>
      <c r="I60" s="40">
        <f t="shared" si="2"/>
        <v>10</v>
      </c>
      <c r="J60" s="46">
        <v>5</v>
      </c>
      <c r="K60" s="46"/>
      <c r="L60" s="39" t="str">
        <f>IF(E60="History",VLOOKUP(A60,OPT!E$7:F$150,2),"")</f>
        <v/>
      </c>
      <c r="M60" s="38">
        <f>IF(E60="Economics",VLOOKUP(A60,OPT!G$7:H$150,2),"")</f>
        <v>4</v>
      </c>
    </row>
    <row r="61" spans="1:13" ht="22.5" customHeight="1">
      <c r="A61" s="34">
        <f t="shared" si="3"/>
        <v>205</v>
      </c>
      <c r="B61" s="45" t="s">
        <v>44</v>
      </c>
      <c r="C61" s="36" t="s">
        <v>45</v>
      </c>
      <c r="D61" s="36" t="s">
        <v>45</v>
      </c>
      <c r="E61" s="36" t="s">
        <v>45</v>
      </c>
      <c r="F61" s="46">
        <v>15</v>
      </c>
      <c r="G61" s="38">
        <v>6</v>
      </c>
      <c r="H61" s="46">
        <v>18</v>
      </c>
      <c r="I61" s="40">
        <f t="shared" si="2"/>
        <v>24</v>
      </c>
      <c r="J61" s="46">
        <v>10</v>
      </c>
      <c r="K61" s="46"/>
      <c r="L61" s="39" t="str">
        <f>IF(E61="History",VLOOKUP(A61,OPT!E$7:F$150,2),"")</f>
        <v/>
      </c>
      <c r="M61" s="38" t="str">
        <f>IF(E61="Economics",VLOOKUP(A61,OPT!G$7:H$150,2),"")</f>
        <v/>
      </c>
    </row>
    <row r="62" spans="1:13" ht="22.5" customHeight="1">
      <c r="A62" s="34">
        <f t="shared" si="3"/>
        <v>206</v>
      </c>
      <c r="B62" s="45" t="s">
        <v>96</v>
      </c>
      <c r="C62" s="36" t="s">
        <v>38</v>
      </c>
      <c r="D62" s="36" t="s">
        <v>39</v>
      </c>
      <c r="E62" s="36" t="s">
        <v>43</v>
      </c>
      <c r="F62" s="46">
        <v>8</v>
      </c>
      <c r="G62" s="38">
        <v>1</v>
      </c>
      <c r="H62" s="46">
        <v>7</v>
      </c>
      <c r="I62" s="40">
        <f t="shared" si="2"/>
        <v>8</v>
      </c>
      <c r="J62" s="46">
        <v>4</v>
      </c>
      <c r="K62" s="46"/>
      <c r="L62" s="39">
        <f>IF(E62="History",VLOOKUP(A62,OPT!E$7:F$150,2),"")</f>
        <v>3</v>
      </c>
      <c r="M62" s="38" t="str">
        <f>IF(E62="Economics",VLOOKUP(A62,OPT!G$7:H$150,2),"")</f>
        <v/>
      </c>
    </row>
    <row r="63" spans="1:13" ht="22.5" customHeight="1">
      <c r="A63" s="34">
        <f t="shared" si="3"/>
        <v>207</v>
      </c>
      <c r="B63" s="45" t="s">
        <v>97</v>
      </c>
      <c r="C63" s="36" t="s">
        <v>38</v>
      </c>
      <c r="D63" s="36" t="s">
        <v>39</v>
      </c>
      <c r="E63" s="36" t="s">
        <v>40</v>
      </c>
      <c r="F63" s="46">
        <v>6</v>
      </c>
      <c r="G63" s="38">
        <v>4</v>
      </c>
      <c r="H63" s="46">
        <v>10</v>
      </c>
      <c r="I63" s="40">
        <f t="shared" si="2"/>
        <v>14</v>
      </c>
      <c r="J63" s="46">
        <v>1</v>
      </c>
      <c r="K63" s="46"/>
      <c r="L63" s="39" t="str">
        <f>IF(E63="History",VLOOKUP(A63,OPT!E$7:F$150,2),"")</f>
        <v/>
      </c>
      <c r="M63" s="38">
        <f>IF(E63="Economics",VLOOKUP(A63,OPT!G$7:H$150,2),"")</f>
        <v>4</v>
      </c>
    </row>
    <row r="64" spans="1:13" ht="22.5" customHeight="1">
      <c r="A64" s="34">
        <f t="shared" si="3"/>
        <v>208</v>
      </c>
      <c r="B64" s="45" t="s">
        <v>98</v>
      </c>
      <c r="C64" s="36" t="s">
        <v>38</v>
      </c>
      <c r="D64" s="36" t="s">
        <v>39</v>
      </c>
      <c r="E64" s="36" t="s">
        <v>43</v>
      </c>
      <c r="F64" s="46">
        <v>13</v>
      </c>
      <c r="G64" s="38">
        <v>6</v>
      </c>
      <c r="H64" s="46">
        <v>16</v>
      </c>
      <c r="I64" s="40">
        <f t="shared" si="2"/>
        <v>22</v>
      </c>
      <c r="J64" s="46">
        <v>8</v>
      </c>
      <c r="K64" s="46"/>
      <c r="L64" s="39">
        <f>IF(E64="History",VLOOKUP(A64,OPT!E$7:F$150,2),"")</f>
        <v>5</v>
      </c>
      <c r="M64" s="38" t="str">
        <f>IF(E64="Economics",VLOOKUP(A64,OPT!G$7:H$150,2),"")</f>
        <v/>
      </c>
    </row>
    <row r="65" spans="1:13" ht="22.5" customHeight="1">
      <c r="A65" s="34">
        <f t="shared" si="3"/>
        <v>209</v>
      </c>
      <c r="B65" s="45" t="s">
        <v>99</v>
      </c>
      <c r="C65" s="36" t="s">
        <v>38</v>
      </c>
      <c r="D65" s="36" t="s">
        <v>39</v>
      </c>
      <c r="E65" s="36" t="s">
        <v>43</v>
      </c>
      <c r="F65" s="46">
        <v>14</v>
      </c>
      <c r="G65" s="38">
        <v>5</v>
      </c>
      <c r="H65" s="46">
        <v>16</v>
      </c>
      <c r="I65" s="40">
        <f t="shared" si="2"/>
        <v>21</v>
      </c>
      <c r="J65" s="46">
        <v>8</v>
      </c>
      <c r="K65" s="46"/>
      <c r="L65" s="39">
        <f>IF(E65="History",VLOOKUP(A65,OPT!E$7:F$150,2),"")</f>
        <v>5</v>
      </c>
      <c r="M65" s="38" t="str">
        <f>IF(E65="Economics",VLOOKUP(A65,OPT!G$7:H$150,2),"")</f>
        <v/>
      </c>
    </row>
    <row r="66" spans="1:13" ht="22.5" customHeight="1">
      <c r="A66" s="34">
        <f t="shared" si="3"/>
        <v>210</v>
      </c>
      <c r="B66" s="45" t="s">
        <v>100</v>
      </c>
      <c r="C66" s="36" t="s">
        <v>38</v>
      </c>
      <c r="D66" s="36" t="s">
        <v>39</v>
      </c>
      <c r="E66" s="36" t="s">
        <v>43</v>
      </c>
      <c r="F66" s="46">
        <v>1</v>
      </c>
      <c r="G66" s="38">
        <v>1</v>
      </c>
      <c r="H66" s="46">
        <v>2</v>
      </c>
      <c r="I66" s="40">
        <f t="shared" si="2"/>
        <v>3</v>
      </c>
      <c r="J66" s="46">
        <v>1</v>
      </c>
      <c r="K66" s="46"/>
      <c r="L66" s="39">
        <f>IF(E66="History",VLOOKUP(A66,OPT!E$7:F$150,2),"")</f>
        <v>3</v>
      </c>
      <c r="M66" s="38" t="str">
        <f>IF(E66="Economics",VLOOKUP(A66,OPT!G$7:H$150,2),"")</f>
        <v/>
      </c>
    </row>
    <row r="67" spans="1:13" ht="22.5" customHeight="1">
      <c r="A67" s="34">
        <f t="shared" si="3"/>
        <v>211</v>
      </c>
      <c r="B67" s="45" t="s">
        <v>101</v>
      </c>
      <c r="C67" s="36" t="s">
        <v>38</v>
      </c>
      <c r="D67" s="36" t="s">
        <v>39</v>
      </c>
      <c r="E67" s="36" t="s">
        <v>43</v>
      </c>
      <c r="F67" s="46">
        <v>9</v>
      </c>
      <c r="G67" s="38">
        <v>3</v>
      </c>
      <c r="H67" s="46">
        <v>14</v>
      </c>
      <c r="I67" s="40">
        <f t="shared" si="2"/>
        <v>17</v>
      </c>
      <c r="J67" s="46">
        <v>7</v>
      </c>
      <c r="K67" s="46"/>
      <c r="L67" s="39">
        <f>IF(E67="History",VLOOKUP(A67,OPT!E$7:F$150,2),"")</f>
        <v>4</v>
      </c>
      <c r="M67" s="38" t="str">
        <f>IF(E67="Economics",VLOOKUP(A67,OPT!G$7:H$150,2),"")</f>
        <v/>
      </c>
    </row>
    <row r="68" spans="1:13" ht="22.5" customHeight="1">
      <c r="A68" s="34">
        <f t="shared" si="3"/>
        <v>212</v>
      </c>
      <c r="B68" s="45" t="s">
        <v>102</v>
      </c>
      <c r="C68" s="36" t="s">
        <v>38</v>
      </c>
      <c r="D68" s="36" t="s">
        <v>39</v>
      </c>
      <c r="E68" s="36" t="s">
        <v>43</v>
      </c>
      <c r="F68" s="46">
        <v>5</v>
      </c>
      <c r="G68" s="38">
        <v>4</v>
      </c>
      <c r="H68" s="46">
        <v>11</v>
      </c>
      <c r="I68" s="40">
        <f t="shared" si="2"/>
        <v>15</v>
      </c>
      <c r="J68" s="46">
        <v>7</v>
      </c>
      <c r="K68" s="46"/>
      <c r="L68" s="39">
        <f>IF(E68="History",VLOOKUP(A68,OPT!E$7:F$150,2),"")</f>
        <v>5</v>
      </c>
      <c r="M68" s="38" t="str">
        <f>IF(E68="Economics",VLOOKUP(A68,OPT!G$7:H$150,2),"")</f>
        <v/>
      </c>
    </row>
    <row r="69" spans="1:13" ht="22.5" customHeight="1">
      <c r="A69" s="34">
        <f t="shared" si="3"/>
        <v>213</v>
      </c>
      <c r="B69" s="45" t="s">
        <v>103</v>
      </c>
      <c r="C69" s="36" t="s">
        <v>38</v>
      </c>
      <c r="D69" s="36" t="s">
        <v>39</v>
      </c>
      <c r="E69" s="36" t="s">
        <v>43</v>
      </c>
      <c r="F69" s="46">
        <v>10</v>
      </c>
      <c r="G69" s="38">
        <v>4</v>
      </c>
      <c r="H69" s="46">
        <v>11</v>
      </c>
      <c r="I69" s="40">
        <f t="shared" si="2"/>
        <v>15</v>
      </c>
      <c r="J69" s="46">
        <v>8</v>
      </c>
      <c r="K69" s="46"/>
      <c r="L69" s="39">
        <f>IF(E69="History",VLOOKUP(A69,OPT!E$7:F$150,2),"")</f>
        <v>5</v>
      </c>
      <c r="M69" s="38" t="str">
        <f>IF(E69="Economics",VLOOKUP(A69,OPT!G$7:H$150,2),"")</f>
        <v/>
      </c>
    </row>
    <row r="70" spans="1:13" ht="22.5" customHeight="1">
      <c r="A70" s="34">
        <f t="shared" si="3"/>
        <v>214</v>
      </c>
      <c r="B70" s="45" t="s">
        <v>104</v>
      </c>
      <c r="C70" s="36" t="s">
        <v>38</v>
      </c>
      <c r="D70" s="36" t="s">
        <v>39</v>
      </c>
      <c r="E70" s="36" t="s">
        <v>43</v>
      </c>
      <c r="F70" s="46">
        <v>12</v>
      </c>
      <c r="G70" s="38">
        <v>4</v>
      </c>
      <c r="H70" s="46">
        <v>17</v>
      </c>
      <c r="I70" s="40">
        <f t="shared" si="2"/>
        <v>21</v>
      </c>
      <c r="J70" s="46">
        <v>8</v>
      </c>
      <c r="K70" s="46"/>
      <c r="L70" s="39">
        <f>IF(E70="History",VLOOKUP(A70,OPT!E$7:F$150,2),"")</f>
        <v>5</v>
      </c>
      <c r="M70" s="38" t="str">
        <f>IF(E70="Economics",VLOOKUP(A70,OPT!G$7:H$150,2),"")</f>
        <v/>
      </c>
    </row>
    <row r="71" spans="1:13" ht="22.5" customHeight="1">
      <c r="A71" s="34">
        <f t="shared" si="3"/>
        <v>215</v>
      </c>
      <c r="B71" s="45" t="s">
        <v>105</v>
      </c>
      <c r="C71" s="36" t="s">
        <v>38</v>
      </c>
      <c r="D71" s="36" t="s">
        <v>39</v>
      </c>
      <c r="E71" s="36" t="s">
        <v>40</v>
      </c>
      <c r="F71" s="46">
        <v>15</v>
      </c>
      <c r="G71" s="38">
        <v>4</v>
      </c>
      <c r="H71" s="46">
        <v>17</v>
      </c>
      <c r="I71" s="40">
        <f t="shared" si="2"/>
        <v>21</v>
      </c>
      <c r="J71" s="46">
        <v>10</v>
      </c>
      <c r="K71" s="46"/>
      <c r="L71" s="39" t="str">
        <f>IF(E71="History",VLOOKUP(A71,OPT!E$7:F$150,2),"")</f>
        <v/>
      </c>
      <c r="M71" s="38">
        <f>IF(E71="Economics",VLOOKUP(A71,OPT!G$7:H$150,2),"")</f>
        <v>10</v>
      </c>
    </row>
    <row r="72" spans="1:13" ht="22.5" customHeight="1">
      <c r="A72" s="34">
        <f t="shared" si="3"/>
        <v>216</v>
      </c>
      <c r="B72" s="45" t="s">
        <v>106</v>
      </c>
      <c r="C72" s="36" t="s">
        <v>38</v>
      </c>
      <c r="D72" s="36" t="s">
        <v>39</v>
      </c>
      <c r="E72" s="36" t="s">
        <v>43</v>
      </c>
      <c r="F72" s="46">
        <v>5</v>
      </c>
      <c r="G72" s="38">
        <v>3</v>
      </c>
      <c r="H72" s="46">
        <v>7</v>
      </c>
      <c r="I72" s="40">
        <f t="shared" si="2"/>
        <v>10</v>
      </c>
      <c r="J72" s="46">
        <v>6</v>
      </c>
      <c r="K72" s="46"/>
      <c r="L72" s="39">
        <f>IF(E72="History",VLOOKUP(A72,OPT!E$7:F$150,2),"")</f>
        <v>2</v>
      </c>
      <c r="M72" s="38" t="str">
        <f>IF(E72="Economics",VLOOKUP(A72,OPT!G$7:H$150,2),"")</f>
        <v/>
      </c>
    </row>
    <row r="73" spans="1:13" ht="22.5" customHeight="1">
      <c r="A73" s="34">
        <f t="shared" si="3"/>
        <v>217</v>
      </c>
      <c r="B73" s="45" t="s">
        <v>107</v>
      </c>
      <c r="C73" s="36" t="s">
        <v>38</v>
      </c>
      <c r="D73" s="36" t="s">
        <v>39</v>
      </c>
      <c r="E73" s="36" t="s">
        <v>40</v>
      </c>
      <c r="F73" s="46">
        <v>5</v>
      </c>
      <c r="G73" s="38">
        <v>3</v>
      </c>
      <c r="H73" s="46">
        <v>6</v>
      </c>
      <c r="I73" s="40">
        <f t="shared" si="2"/>
        <v>9</v>
      </c>
      <c r="J73" s="46">
        <v>5</v>
      </c>
      <c r="K73" s="46"/>
      <c r="L73" s="39" t="str">
        <f>IF(E73="History",VLOOKUP(A73,OPT!E$7:F$150,2),"")</f>
        <v/>
      </c>
      <c r="M73" s="38">
        <f>IF(E73="Economics",VLOOKUP(A73,OPT!G$7:H$150,2),"")</f>
        <v>4</v>
      </c>
    </row>
    <row r="74" spans="1:13" ht="22.5" customHeight="1">
      <c r="A74" s="34">
        <f t="shared" si="3"/>
        <v>218</v>
      </c>
      <c r="B74" s="45" t="s">
        <v>108</v>
      </c>
      <c r="C74" s="36" t="s">
        <v>38</v>
      </c>
      <c r="D74" s="36" t="s">
        <v>39</v>
      </c>
      <c r="E74" s="36" t="s">
        <v>43</v>
      </c>
      <c r="F74" s="46">
        <v>13</v>
      </c>
      <c r="G74" s="38">
        <v>4</v>
      </c>
      <c r="H74" s="46">
        <v>16</v>
      </c>
      <c r="I74" s="40">
        <f t="shared" si="2"/>
        <v>20</v>
      </c>
      <c r="J74" s="46">
        <v>8</v>
      </c>
      <c r="K74" s="46"/>
      <c r="L74" s="39">
        <f>IF(E74="History",VLOOKUP(A74,OPT!E$7:F$150,2),"")</f>
        <v>5</v>
      </c>
      <c r="M74" s="38" t="str">
        <f>IF(E74="Economics",VLOOKUP(A74,OPT!G$7:H$150,2),"")</f>
        <v/>
      </c>
    </row>
    <row r="75" spans="1:13" ht="22.5" customHeight="1">
      <c r="A75" s="34">
        <f t="shared" si="3"/>
        <v>219</v>
      </c>
      <c r="B75" s="45" t="s">
        <v>109</v>
      </c>
      <c r="C75" s="36" t="s">
        <v>38</v>
      </c>
      <c r="D75" s="36" t="s">
        <v>39</v>
      </c>
      <c r="E75" s="36" t="s">
        <v>40</v>
      </c>
      <c r="F75" s="46">
        <v>8</v>
      </c>
      <c r="G75" s="38">
        <v>4</v>
      </c>
      <c r="H75" s="46">
        <v>12</v>
      </c>
      <c r="I75" s="40">
        <f t="shared" si="2"/>
        <v>16</v>
      </c>
      <c r="J75" s="46">
        <v>7</v>
      </c>
      <c r="K75" s="46"/>
      <c r="L75" s="39" t="str">
        <f>IF(E75="History",VLOOKUP(A75,OPT!E$7:F$150,2),"")</f>
        <v/>
      </c>
      <c r="M75" s="38">
        <f>IF(E75="Economics",VLOOKUP(A75,OPT!G$7:H$150,2),"")</f>
        <v>4</v>
      </c>
    </row>
    <row r="76" spans="1:13" ht="22.5" customHeight="1">
      <c r="A76" s="34">
        <f t="shared" si="3"/>
        <v>220</v>
      </c>
      <c r="B76" s="45" t="s">
        <v>110</v>
      </c>
      <c r="C76" s="36" t="s">
        <v>38</v>
      </c>
      <c r="D76" s="36" t="s">
        <v>39</v>
      </c>
      <c r="E76" s="36" t="s">
        <v>43</v>
      </c>
      <c r="F76" s="46">
        <v>13</v>
      </c>
      <c r="G76" s="38">
        <v>6</v>
      </c>
      <c r="H76" s="46">
        <v>16</v>
      </c>
      <c r="I76" s="40">
        <f t="shared" si="2"/>
        <v>22</v>
      </c>
      <c r="J76" s="46">
        <v>10</v>
      </c>
      <c r="K76" s="46"/>
      <c r="L76" s="39">
        <f>IF(E76="History",VLOOKUP(A76,OPT!E$7:F$150,2),"")</f>
        <v>5</v>
      </c>
      <c r="M76" s="38" t="str">
        <f>IF(E76="Economics",VLOOKUP(A76,OPT!G$7:H$150,2),"")</f>
        <v/>
      </c>
    </row>
    <row r="77" spans="1:13" ht="22.5" customHeight="1">
      <c r="A77" s="34">
        <f t="shared" si="3"/>
        <v>221</v>
      </c>
      <c r="B77" s="45" t="s">
        <v>111</v>
      </c>
      <c r="C77" s="36" t="s">
        <v>42</v>
      </c>
      <c r="D77" s="36" t="s">
        <v>39</v>
      </c>
      <c r="E77" s="36" t="s">
        <v>40</v>
      </c>
      <c r="F77" s="46">
        <v>6</v>
      </c>
      <c r="G77" s="38">
        <v>4</v>
      </c>
      <c r="H77" s="46">
        <v>12</v>
      </c>
      <c r="I77" s="40">
        <f t="shared" si="2"/>
        <v>16</v>
      </c>
      <c r="J77" s="46">
        <v>5</v>
      </c>
      <c r="K77" s="46"/>
      <c r="L77" s="39" t="str">
        <f>IF(E77="History",VLOOKUP(A77,OPT!E$7:F$150,2),"")</f>
        <v/>
      </c>
      <c r="M77" s="38">
        <f>IF(E77="Economics",VLOOKUP(A77,OPT!G$7:H$150,2),"")</f>
        <v>4</v>
      </c>
    </row>
    <row r="78" spans="1:13" ht="22.5" customHeight="1">
      <c r="A78" s="34">
        <f t="shared" si="3"/>
        <v>222</v>
      </c>
      <c r="B78" s="45" t="s">
        <v>112</v>
      </c>
      <c r="C78" s="36" t="s">
        <v>38</v>
      </c>
      <c r="D78" s="36" t="s">
        <v>39</v>
      </c>
      <c r="E78" s="36" t="s">
        <v>43</v>
      </c>
      <c r="F78" s="46">
        <v>6</v>
      </c>
      <c r="G78" s="38">
        <v>2</v>
      </c>
      <c r="H78" s="46">
        <v>10</v>
      </c>
      <c r="I78" s="40">
        <f t="shared" si="2"/>
        <v>12</v>
      </c>
      <c r="J78" s="46">
        <v>6</v>
      </c>
      <c r="K78" s="46"/>
      <c r="L78" s="39">
        <f>IF(E78="History",VLOOKUP(A78,OPT!E$7:F$150,2),"")</f>
        <v>2</v>
      </c>
      <c r="M78" s="38" t="str">
        <f>IF(E78="Economics",VLOOKUP(A78,OPT!G$7:H$150,2),"")</f>
        <v/>
      </c>
    </row>
    <row r="79" spans="1:13" ht="22.5" customHeight="1">
      <c r="A79" s="34">
        <f t="shared" si="3"/>
        <v>223</v>
      </c>
      <c r="B79" s="45" t="s">
        <v>113</v>
      </c>
      <c r="C79" s="36" t="s">
        <v>38</v>
      </c>
      <c r="D79" s="36" t="s">
        <v>39</v>
      </c>
      <c r="E79" s="36" t="s">
        <v>43</v>
      </c>
      <c r="F79" s="46">
        <v>14</v>
      </c>
      <c r="G79" s="38">
        <v>5</v>
      </c>
      <c r="H79" s="46">
        <v>18</v>
      </c>
      <c r="I79" s="40">
        <f t="shared" si="2"/>
        <v>23</v>
      </c>
      <c r="J79" s="46">
        <v>9</v>
      </c>
      <c r="K79" s="46"/>
      <c r="L79" s="39">
        <f>IF(E79="History",VLOOKUP(A79,OPT!E$7:F$150,2),"")</f>
        <v>4</v>
      </c>
      <c r="M79" s="38" t="str">
        <f>IF(E79="Economics",VLOOKUP(A79,OPT!G$7:H$150,2),"")</f>
        <v/>
      </c>
    </row>
    <row r="80" spans="1:13" ht="22.5" customHeight="1">
      <c r="A80" s="34">
        <f t="shared" si="3"/>
        <v>224</v>
      </c>
      <c r="B80" s="45" t="s">
        <v>114</v>
      </c>
      <c r="C80" s="36" t="s">
        <v>38</v>
      </c>
      <c r="D80" s="36" t="s">
        <v>39</v>
      </c>
      <c r="E80" s="36" t="s">
        <v>43</v>
      </c>
      <c r="F80" s="46">
        <v>5</v>
      </c>
      <c r="G80" s="38">
        <v>3</v>
      </c>
      <c r="H80" s="46">
        <v>9</v>
      </c>
      <c r="I80" s="40">
        <f t="shared" si="2"/>
        <v>12</v>
      </c>
      <c r="J80" s="46">
        <v>5</v>
      </c>
      <c r="K80" s="46"/>
      <c r="L80" s="39">
        <f>IF(E80="History",VLOOKUP(A80,OPT!E$7:F$150,2),"")</f>
        <v>2</v>
      </c>
      <c r="M80" s="38" t="str">
        <f>IF(E80="Economics",VLOOKUP(A80,OPT!G$7:H$150,2),"")</f>
        <v/>
      </c>
    </row>
    <row r="81" spans="1:13" ht="22.5" customHeight="1">
      <c r="A81" s="34">
        <f t="shared" si="3"/>
        <v>225</v>
      </c>
      <c r="B81" s="45" t="s">
        <v>115</v>
      </c>
      <c r="C81" s="36" t="s">
        <v>38</v>
      </c>
      <c r="D81" s="36" t="s">
        <v>39</v>
      </c>
      <c r="E81" s="36" t="s">
        <v>40</v>
      </c>
      <c r="F81" s="46">
        <v>15</v>
      </c>
      <c r="G81" s="38">
        <v>6</v>
      </c>
      <c r="H81" s="46">
        <v>18</v>
      </c>
      <c r="I81" s="40">
        <f t="shared" si="2"/>
        <v>24</v>
      </c>
      <c r="J81" s="46">
        <v>10</v>
      </c>
      <c r="K81" s="46"/>
      <c r="L81" s="39" t="str">
        <f>IF(E81="History",VLOOKUP(A81,OPT!E$7:F$150,2),"")</f>
        <v/>
      </c>
      <c r="M81" s="38">
        <f>IF(E81="Economics",VLOOKUP(A81,OPT!G$7:H$150,2),"")</f>
        <v>12</v>
      </c>
    </row>
    <row r="82" spans="1:13" ht="22.5" customHeight="1">
      <c r="A82" s="34">
        <f t="shared" si="3"/>
        <v>226</v>
      </c>
      <c r="B82" s="45" t="s">
        <v>116</v>
      </c>
      <c r="C82" s="36" t="s">
        <v>38</v>
      </c>
      <c r="D82" s="36" t="s">
        <v>39</v>
      </c>
      <c r="E82" s="36" t="s">
        <v>43</v>
      </c>
      <c r="F82" s="46">
        <v>11</v>
      </c>
      <c r="G82" s="38">
        <v>3</v>
      </c>
      <c r="H82" s="46">
        <v>16</v>
      </c>
      <c r="I82" s="40">
        <f t="shared" si="2"/>
        <v>19</v>
      </c>
      <c r="J82" s="46">
        <v>7</v>
      </c>
      <c r="K82" s="46"/>
      <c r="L82" s="39">
        <f>IF(E82="History",VLOOKUP(A82,OPT!E$7:F$150,2),"")</f>
        <v>4</v>
      </c>
      <c r="M82" s="38" t="str">
        <f>IF(E82="Economics",VLOOKUP(A82,OPT!G$7:H$150,2),"")</f>
        <v/>
      </c>
    </row>
    <row r="83" spans="1:13" ht="22.5" customHeight="1">
      <c r="A83" s="34">
        <f t="shared" si="3"/>
        <v>227</v>
      </c>
      <c r="B83" s="45" t="s">
        <v>117</v>
      </c>
      <c r="C83" s="36" t="s">
        <v>38</v>
      </c>
      <c r="D83" s="36" t="s">
        <v>39</v>
      </c>
      <c r="E83" s="36" t="s">
        <v>40</v>
      </c>
      <c r="F83" s="46">
        <v>9</v>
      </c>
      <c r="G83" s="38">
        <v>3</v>
      </c>
      <c r="H83" s="46">
        <v>10</v>
      </c>
      <c r="I83" s="40">
        <f t="shared" si="2"/>
        <v>13</v>
      </c>
      <c r="J83" s="46">
        <v>6</v>
      </c>
      <c r="K83" s="46"/>
      <c r="L83" s="39" t="str">
        <f>IF(E83="History",VLOOKUP(A83,OPT!E$7:F$150,2),"")</f>
        <v/>
      </c>
      <c r="M83" s="38">
        <f>IF(E83="Economics",VLOOKUP(A83,OPT!G$7:H$150,2),"")</f>
        <v>4</v>
      </c>
    </row>
    <row r="84" spans="1:13" ht="22.5" customHeight="1">
      <c r="A84" s="34">
        <f t="shared" si="3"/>
        <v>228</v>
      </c>
      <c r="B84" s="45" t="s">
        <v>118</v>
      </c>
      <c r="C84" s="36" t="s">
        <v>38</v>
      </c>
      <c r="D84" s="36" t="s">
        <v>39</v>
      </c>
      <c r="E84" s="36" t="s">
        <v>43</v>
      </c>
      <c r="F84" s="46">
        <v>3</v>
      </c>
      <c r="G84" s="38">
        <v>3</v>
      </c>
      <c r="H84" s="46">
        <v>7</v>
      </c>
      <c r="I84" s="40">
        <f t="shared" si="2"/>
        <v>10</v>
      </c>
      <c r="J84" s="46">
        <v>6</v>
      </c>
      <c r="K84" s="46"/>
      <c r="L84" s="39">
        <f>IF(E84="History",VLOOKUP(A84,OPT!E$7:F$150,2),"")</f>
        <v>4</v>
      </c>
      <c r="M84" s="38" t="str">
        <f>IF(E84="Economics",VLOOKUP(A84,OPT!G$7:H$150,2),"")</f>
        <v/>
      </c>
    </row>
    <row r="85" spans="1:13" ht="22.5" customHeight="1">
      <c r="A85" s="34">
        <f t="shared" si="3"/>
        <v>229</v>
      </c>
      <c r="B85" s="45" t="s">
        <v>119</v>
      </c>
      <c r="C85" s="36" t="s">
        <v>38</v>
      </c>
      <c r="D85" s="36" t="s">
        <v>39</v>
      </c>
      <c r="E85" s="36" t="s">
        <v>43</v>
      </c>
      <c r="F85" s="46">
        <v>15</v>
      </c>
      <c r="G85" s="38">
        <v>6</v>
      </c>
      <c r="H85" s="46">
        <v>18</v>
      </c>
      <c r="I85" s="40">
        <f t="shared" si="2"/>
        <v>24</v>
      </c>
      <c r="J85" s="46">
        <v>10</v>
      </c>
      <c r="K85" s="46"/>
      <c r="L85" s="39">
        <f>IF(E85="History",VLOOKUP(A85,OPT!E$7:F$150,2),"")</f>
        <v>5</v>
      </c>
      <c r="M85" s="38" t="str">
        <f>IF(E85="Economics",VLOOKUP(A85,OPT!G$7:H$150,2),"")</f>
        <v/>
      </c>
    </row>
    <row r="86" spans="1:13" ht="22.5" customHeight="1">
      <c r="A86" s="34">
        <f t="shared" si="3"/>
        <v>230</v>
      </c>
      <c r="B86" s="45" t="s">
        <v>44</v>
      </c>
      <c r="C86" s="36" t="s">
        <v>45</v>
      </c>
      <c r="D86" s="36" t="s">
        <v>45</v>
      </c>
      <c r="E86" s="36" t="s">
        <v>45</v>
      </c>
      <c r="F86" s="46">
        <v>15</v>
      </c>
      <c r="G86" s="38">
        <v>6</v>
      </c>
      <c r="H86" s="46">
        <v>18</v>
      </c>
      <c r="I86" s="40">
        <f t="shared" si="2"/>
        <v>24</v>
      </c>
      <c r="J86" s="46">
        <v>10</v>
      </c>
      <c r="K86" s="46"/>
      <c r="L86" s="39" t="str">
        <f>IF(E86="History",VLOOKUP(A86,OPT!E$7:F$150,2),"")</f>
        <v/>
      </c>
      <c r="M86" s="38" t="str">
        <f>IF(E86="Economics",VLOOKUP(A86,OPT!G$7:H$150,2),"")</f>
        <v/>
      </c>
    </row>
    <row r="87" spans="1:13" ht="22.5" customHeight="1">
      <c r="A87" s="34">
        <f t="shared" si="3"/>
        <v>231</v>
      </c>
      <c r="B87" s="45" t="s">
        <v>120</v>
      </c>
      <c r="C87" s="36" t="s">
        <v>38</v>
      </c>
      <c r="D87" s="36" t="s">
        <v>39</v>
      </c>
      <c r="E87" s="36" t="s">
        <v>40</v>
      </c>
      <c r="F87" s="46">
        <v>15</v>
      </c>
      <c r="G87" s="38">
        <v>6</v>
      </c>
      <c r="H87" s="46">
        <v>18</v>
      </c>
      <c r="I87" s="40">
        <f t="shared" si="2"/>
        <v>24</v>
      </c>
      <c r="J87" s="46">
        <v>10</v>
      </c>
      <c r="K87" s="46"/>
      <c r="L87" s="39" t="str">
        <f>IF(E87="History",VLOOKUP(A87,OPT!E$7:F$150,2),"")</f>
        <v/>
      </c>
      <c r="M87" s="38">
        <f>IF(E87="Economics",VLOOKUP(A87,OPT!G$7:H$150,2),"")</f>
        <v>3</v>
      </c>
    </row>
    <row r="88" spans="1:13" ht="22.5" customHeight="1">
      <c r="A88" s="34">
        <f t="shared" si="3"/>
        <v>232</v>
      </c>
      <c r="B88" s="45" t="s">
        <v>121</v>
      </c>
      <c r="C88" s="36" t="s">
        <v>42</v>
      </c>
      <c r="D88" s="36" t="s">
        <v>39</v>
      </c>
      <c r="E88" s="36" t="s">
        <v>43</v>
      </c>
      <c r="F88" s="46">
        <v>6</v>
      </c>
      <c r="G88" s="38">
        <v>0</v>
      </c>
      <c r="H88" s="46">
        <v>6</v>
      </c>
      <c r="I88" s="40">
        <f t="shared" si="2"/>
        <v>6</v>
      </c>
      <c r="J88" s="46">
        <v>4</v>
      </c>
      <c r="K88" s="46"/>
      <c r="L88" s="39">
        <f>IF(E88="History",VLOOKUP(A88,OPT!E$7:F$150,2),"")</f>
        <v>2</v>
      </c>
      <c r="M88" s="38" t="str">
        <f>IF(E88="Economics",VLOOKUP(A88,OPT!G$7:H$150,2),"")</f>
        <v/>
      </c>
    </row>
    <row r="89" spans="1:13" ht="22.5" customHeight="1">
      <c r="A89" s="34">
        <f t="shared" si="3"/>
        <v>233</v>
      </c>
      <c r="B89" s="45" t="s">
        <v>122</v>
      </c>
      <c r="C89" s="36" t="s">
        <v>38</v>
      </c>
      <c r="D89" s="36" t="s">
        <v>39</v>
      </c>
      <c r="E89" s="36" t="s">
        <v>43</v>
      </c>
      <c r="F89" s="46">
        <v>7</v>
      </c>
      <c r="G89" s="38">
        <v>4</v>
      </c>
      <c r="H89" s="46">
        <v>10</v>
      </c>
      <c r="I89" s="40">
        <f t="shared" si="2"/>
        <v>14</v>
      </c>
      <c r="J89" s="46">
        <v>6</v>
      </c>
      <c r="K89" s="46"/>
      <c r="L89" s="39">
        <f>IF(E89="History",VLOOKUP(A89,OPT!E$7:F$150,2),"")</f>
        <v>4</v>
      </c>
      <c r="M89" s="38" t="str">
        <f>IF(E89="Economics",VLOOKUP(A89,OPT!G$7:H$150,2),"")</f>
        <v/>
      </c>
    </row>
    <row r="90" spans="1:13" ht="22.5" customHeight="1">
      <c r="A90" s="34">
        <f t="shared" si="3"/>
        <v>234</v>
      </c>
      <c r="B90" s="45" t="s">
        <v>123</v>
      </c>
      <c r="C90" s="36" t="s">
        <v>38</v>
      </c>
      <c r="D90" s="36" t="s">
        <v>39</v>
      </c>
      <c r="E90" s="36" t="s">
        <v>40</v>
      </c>
      <c r="F90" s="46">
        <v>6</v>
      </c>
      <c r="G90" s="38">
        <v>3</v>
      </c>
      <c r="H90" s="46">
        <v>13</v>
      </c>
      <c r="I90" s="40">
        <f t="shared" si="2"/>
        <v>16</v>
      </c>
      <c r="J90" s="46">
        <v>8</v>
      </c>
      <c r="K90" s="46"/>
      <c r="L90" s="39" t="str">
        <f>IF(E90="History",VLOOKUP(A90,OPT!E$7:F$150,2),"")</f>
        <v/>
      </c>
      <c r="M90" s="38">
        <f>IF(E90="Economics",VLOOKUP(A90,OPT!G$7:H$150,2),"")</f>
        <v>3</v>
      </c>
    </row>
    <row r="91" spans="1:13" ht="22.5" customHeight="1">
      <c r="A91" s="34">
        <f t="shared" si="3"/>
        <v>235</v>
      </c>
      <c r="B91" s="45" t="s">
        <v>124</v>
      </c>
      <c r="C91" s="36" t="s">
        <v>38</v>
      </c>
      <c r="D91" s="36" t="s">
        <v>39</v>
      </c>
      <c r="E91" s="36" t="s">
        <v>43</v>
      </c>
      <c r="F91" s="46">
        <v>11</v>
      </c>
      <c r="G91" s="38">
        <v>4</v>
      </c>
      <c r="H91" s="46">
        <v>16</v>
      </c>
      <c r="I91" s="40">
        <f t="shared" si="2"/>
        <v>20</v>
      </c>
      <c r="J91" s="46">
        <v>10</v>
      </c>
      <c r="K91" s="46"/>
      <c r="L91" s="39">
        <f>IF(E91="History",VLOOKUP(A91,OPT!E$7:F$150,2),"")</f>
        <v>5</v>
      </c>
      <c r="M91" s="38" t="str">
        <f>IF(E91="Economics",VLOOKUP(A91,OPT!G$7:H$150,2),"")</f>
        <v/>
      </c>
    </row>
    <row r="92" spans="1:13" ht="22.5" customHeight="1">
      <c r="A92" s="34">
        <f t="shared" si="3"/>
        <v>236</v>
      </c>
      <c r="B92" s="45" t="s">
        <v>125</v>
      </c>
      <c r="C92" s="36" t="s">
        <v>38</v>
      </c>
      <c r="D92" s="36" t="s">
        <v>39</v>
      </c>
      <c r="E92" s="36" t="s">
        <v>43</v>
      </c>
      <c r="F92" s="46">
        <v>8</v>
      </c>
      <c r="G92" s="38">
        <v>3</v>
      </c>
      <c r="H92" s="46">
        <v>9</v>
      </c>
      <c r="I92" s="40">
        <f t="shared" si="2"/>
        <v>12</v>
      </c>
      <c r="J92" s="46">
        <v>3</v>
      </c>
      <c r="K92" s="46"/>
      <c r="L92" s="39">
        <f>IF(E92="History",VLOOKUP(A92,OPT!E$7:F$150,2),"")</f>
        <v>3</v>
      </c>
      <c r="M92" s="38" t="str">
        <f>IF(E92="Economics",VLOOKUP(A92,OPT!G$7:H$150,2),"")</f>
        <v/>
      </c>
    </row>
    <row r="93" spans="1:13" ht="22.5" customHeight="1">
      <c r="A93" s="34">
        <f t="shared" si="3"/>
        <v>237</v>
      </c>
      <c r="B93" s="45" t="s">
        <v>126</v>
      </c>
      <c r="C93" s="36" t="s">
        <v>38</v>
      </c>
      <c r="D93" s="36" t="s">
        <v>39</v>
      </c>
      <c r="E93" s="36" t="s">
        <v>40</v>
      </c>
      <c r="F93" s="46">
        <v>11</v>
      </c>
      <c r="G93" s="38">
        <v>4</v>
      </c>
      <c r="H93" s="46">
        <v>15</v>
      </c>
      <c r="I93" s="40">
        <f t="shared" si="2"/>
        <v>19</v>
      </c>
      <c r="J93" s="46">
        <v>7</v>
      </c>
      <c r="K93" s="46"/>
      <c r="L93" s="39" t="str">
        <f>IF(E93="History",VLOOKUP(A93,OPT!E$7:F$150,2),"")</f>
        <v/>
      </c>
      <c r="M93" s="38">
        <f>IF(E93="Economics",VLOOKUP(A93,OPT!G$7:H$150,2),"")</f>
        <v>6</v>
      </c>
    </row>
    <row r="94" spans="1:13" ht="22.5" customHeight="1">
      <c r="A94" s="34">
        <f t="shared" si="3"/>
        <v>238</v>
      </c>
      <c r="B94" s="45" t="s">
        <v>127</v>
      </c>
      <c r="C94" s="36" t="s">
        <v>38</v>
      </c>
      <c r="D94" s="36" t="s">
        <v>39</v>
      </c>
      <c r="E94" s="36" t="s">
        <v>43</v>
      </c>
      <c r="F94" s="46">
        <v>10</v>
      </c>
      <c r="G94" s="38">
        <v>5</v>
      </c>
      <c r="H94" s="46">
        <v>14</v>
      </c>
      <c r="I94" s="40">
        <f t="shared" si="2"/>
        <v>19</v>
      </c>
      <c r="J94" s="46">
        <v>10</v>
      </c>
      <c r="K94" s="46"/>
      <c r="L94" s="39">
        <f>IF(E94="History",VLOOKUP(A94,OPT!E$7:F$150,2),"")</f>
        <v>5</v>
      </c>
      <c r="M94" s="38" t="str">
        <f>IF(E94="Economics",VLOOKUP(A94,OPT!G$7:H$150,2),"")</f>
        <v/>
      </c>
    </row>
    <row r="95" spans="1:13" ht="22.5" customHeight="1">
      <c r="A95" s="34">
        <f t="shared" si="3"/>
        <v>239</v>
      </c>
      <c r="B95" s="45" t="s">
        <v>44</v>
      </c>
      <c r="C95" s="36" t="s">
        <v>45</v>
      </c>
      <c r="D95" s="36" t="s">
        <v>45</v>
      </c>
      <c r="E95" s="36" t="s">
        <v>45</v>
      </c>
      <c r="F95" s="46">
        <v>15</v>
      </c>
      <c r="G95" s="38">
        <v>6</v>
      </c>
      <c r="H95" s="46">
        <v>18</v>
      </c>
      <c r="I95" s="40">
        <f t="shared" si="2"/>
        <v>24</v>
      </c>
      <c r="J95" s="46">
        <v>10</v>
      </c>
      <c r="K95" s="46"/>
      <c r="L95" s="39" t="str">
        <f>IF(E95="History",VLOOKUP(A95,OPT!E$7:F$150,2),"")</f>
        <v/>
      </c>
      <c r="M95" s="38" t="str">
        <f>IF(E95="Economics",VLOOKUP(A95,OPT!G$7:H$150,2),"")</f>
        <v/>
      </c>
    </row>
    <row r="96" spans="1:13" ht="22.5" customHeight="1">
      <c r="A96" s="34">
        <f t="shared" si="3"/>
        <v>240</v>
      </c>
      <c r="B96" s="45" t="s">
        <v>128</v>
      </c>
      <c r="C96" s="36" t="s">
        <v>38</v>
      </c>
      <c r="D96" s="36" t="s">
        <v>39</v>
      </c>
      <c r="E96" s="36" t="s">
        <v>43</v>
      </c>
      <c r="F96" s="46">
        <v>11</v>
      </c>
      <c r="G96" s="38">
        <v>4</v>
      </c>
      <c r="H96" s="46">
        <v>13</v>
      </c>
      <c r="I96" s="40">
        <f t="shared" si="2"/>
        <v>17</v>
      </c>
      <c r="J96" s="46">
        <v>8</v>
      </c>
      <c r="K96" s="46"/>
      <c r="L96" s="39">
        <f>IF(E96="History",VLOOKUP(A96,OPT!E$7:F$150,2),"")</f>
        <v>5</v>
      </c>
      <c r="M96" s="38" t="str">
        <f>IF(E96="Economics",VLOOKUP(A96,OPT!G$7:H$150,2),"")</f>
        <v/>
      </c>
    </row>
    <row r="97" spans="1:13" ht="22.5" customHeight="1">
      <c r="A97" s="34">
        <f t="shared" si="3"/>
        <v>241</v>
      </c>
      <c r="B97" s="45" t="s">
        <v>129</v>
      </c>
      <c r="C97" s="36" t="s">
        <v>38</v>
      </c>
      <c r="D97" s="36" t="s">
        <v>39</v>
      </c>
      <c r="E97" s="36" t="s">
        <v>43</v>
      </c>
      <c r="F97" s="46">
        <v>15</v>
      </c>
      <c r="G97" s="38">
        <v>6</v>
      </c>
      <c r="H97" s="46">
        <v>18</v>
      </c>
      <c r="I97" s="40">
        <f t="shared" si="2"/>
        <v>24</v>
      </c>
      <c r="J97" s="46">
        <v>9</v>
      </c>
      <c r="K97" s="46"/>
      <c r="L97" s="39">
        <f>IF(E97="History",VLOOKUP(A97,OPT!E$7:F$150,2),"")</f>
        <v>5</v>
      </c>
      <c r="M97" s="38" t="str">
        <f>IF(E97="Economics",VLOOKUP(A97,OPT!G$7:H$150,2),"")</f>
        <v/>
      </c>
    </row>
    <row r="98" spans="1:13" ht="22.5" customHeight="1">
      <c r="A98" s="34">
        <f t="shared" si="3"/>
        <v>242</v>
      </c>
      <c r="B98" s="45" t="s">
        <v>130</v>
      </c>
      <c r="C98" s="36" t="s">
        <v>38</v>
      </c>
      <c r="D98" s="36" t="s">
        <v>39</v>
      </c>
      <c r="E98" s="36" t="s">
        <v>40</v>
      </c>
      <c r="F98" s="46">
        <v>7</v>
      </c>
      <c r="G98" s="38">
        <v>4</v>
      </c>
      <c r="H98" s="46">
        <v>11</v>
      </c>
      <c r="I98" s="40">
        <f t="shared" si="2"/>
        <v>15</v>
      </c>
      <c r="J98" s="46">
        <v>6</v>
      </c>
      <c r="K98" s="46"/>
      <c r="L98" s="39" t="str">
        <f>IF(E98="History",VLOOKUP(A98,OPT!E$7:F$150,2),"")</f>
        <v/>
      </c>
      <c r="M98" s="38">
        <f>IF(E98="Economics",VLOOKUP(A98,OPT!G$7:H$150,2),"")</f>
        <v>5</v>
      </c>
    </row>
    <row r="99" spans="1:13" ht="22.5" customHeight="1">
      <c r="A99" s="34">
        <f t="shared" si="3"/>
        <v>243</v>
      </c>
      <c r="B99" s="45" t="s">
        <v>131</v>
      </c>
      <c r="C99" s="36" t="s">
        <v>38</v>
      </c>
      <c r="D99" s="36" t="s">
        <v>39</v>
      </c>
      <c r="E99" s="36" t="s">
        <v>40</v>
      </c>
      <c r="F99" s="46">
        <v>3</v>
      </c>
      <c r="G99" s="38">
        <v>3</v>
      </c>
      <c r="H99" s="46">
        <v>7</v>
      </c>
      <c r="I99" s="40">
        <f t="shared" si="2"/>
        <v>10</v>
      </c>
      <c r="J99" s="46">
        <v>6</v>
      </c>
      <c r="K99" s="46"/>
      <c r="L99" s="39" t="str">
        <f>IF(E99="History",VLOOKUP(A99,OPT!E$7:F$150,2),"")</f>
        <v/>
      </c>
      <c r="M99" s="38">
        <f>IF(E99="Economics",VLOOKUP(A99,OPT!G$7:H$150,2),"")</f>
        <v>5</v>
      </c>
    </row>
    <row r="100" spans="1:13" ht="22.5" customHeight="1">
      <c r="A100" s="34">
        <f t="shared" si="3"/>
        <v>244</v>
      </c>
      <c r="B100" s="45" t="s">
        <v>132</v>
      </c>
      <c r="C100" s="36" t="s">
        <v>38</v>
      </c>
      <c r="D100" s="36" t="s">
        <v>39</v>
      </c>
      <c r="E100" s="36" t="s">
        <v>43</v>
      </c>
      <c r="F100" s="46">
        <v>7</v>
      </c>
      <c r="G100" s="38">
        <v>2</v>
      </c>
      <c r="H100" s="46">
        <v>9</v>
      </c>
      <c r="I100" s="40">
        <f t="shared" si="2"/>
        <v>11</v>
      </c>
      <c r="J100" s="46">
        <v>8</v>
      </c>
      <c r="K100" s="46"/>
      <c r="L100" s="39">
        <f>IF(E100="History",VLOOKUP(A100,OPT!E$7:F$150,2),"")</f>
        <v>3</v>
      </c>
      <c r="M100" s="38" t="str">
        <f>IF(E100="Economics",VLOOKUP(A100,OPT!G$7:H$150,2),"")</f>
        <v/>
      </c>
    </row>
    <row r="101" spans="1:13" ht="22.5" customHeight="1">
      <c r="A101" s="34">
        <f t="shared" si="3"/>
        <v>245</v>
      </c>
      <c r="B101" s="45" t="s">
        <v>133</v>
      </c>
      <c r="C101" s="36" t="s">
        <v>38</v>
      </c>
      <c r="D101" s="36" t="s">
        <v>39</v>
      </c>
      <c r="E101" s="36" t="s">
        <v>43</v>
      </c>
      <c r="F101" s="46">
        <v>13</v>
      </c>
      <c r="G101" s="38">
        <v>5</v>
      </c>
      <c r="H101" s="46">
        <v>17</v>
      </c>
      <c r="I101" s="40">
        <f t="shared" si="2"/>
        <v>22</v>
      </c>
      <c r="J101" s="46">
        <v>9</v>
      </c>
      <c r="K101" s="46"/>
      <c r="L101" s="39">
        <f>IF(E101="History",VLOOKUP(A101,OPT!E$7:F$150,2),"")</f>
        <v>5</v>
      </c>
      <c r="M101" s="38" t="str">
        <f>IF(E101="Economics",VLOOKUP(A101,OPT!G$7:H$150,2),"")</f>
        <v/>
      </c>
    </row>
    <row r="102" spans="1:13" ht="22.5" customHeight="1">
      <c r="A102" s="34">
        <f t="shared" si="3"/>
        <v>246</v>
      </c>
      <c r="B102" s="45" t="s">
        <v>134</v>
      </c>
      <c r="C102" s="36" t="s">
        <v>42</v>
      </c>
      <c r="D102" s="36" t="s">
        <v>39</v>
      </c>
      <c r="E102" s="36" t="s">
        <v>43</v>
      </c>
      <c r="F102" s="46">
        <v>11</v>
      </c>
      <c r="G102" s="38">
        <v>4</v>
      </c>
      <c r="H102" s="46">
        <v>14</v>
      </c>
      <c r="I102" s="40">
        <f t="shared" si="2"/>
        <v>18</v>
      </c>
      <c r="J102" s="46">
        <v>9</v>
      </c>
      <c r="K102" s="46"/>
      <c r="L102" s="39">
        <f>IF(E102="History",VLOOKUP(A102,OPT!E$7:F$150,2),"")</f>
        <v>5</v>
      </c>
      <c r="M102" s="38" t="str">
        <f>IF(E102="Economics",VLOOKUP(A102,OPT!G$7:H$150,2),"")</f>
        <v/>
      </c>
    </row>
    <row r="103" spans="1:13" ht="22.5" customHeight="1">
      <c r="A103" s="34">
        <f t="shared" si="3"/>
        <v>247</v>
      </c>
      <c r="B103" s="45" t="s">
        <v>135</v>
      </c>
      <c r="C103" s="36" t="s">
        <v>42</v>
      </c>
      <c r="D103" s="36" t="s">
        <v>39</v>
      </c>
      <c r="E103" s="36" t="s">
        <v>40</v>
      </c>
      <c r="F103" s="46">
        <v>8</v>
      </c>
      <c r="G103" s="38">
        <v>3</v>
      </c>
      <c r="H103" s="46">
        <v>14</v>
      </c>
      <c r="I103" s="40">
        <f t="shared" si="2"/>
        <v>17</v>
      </c>
      <c r="J103" s="46">
        <v>8</v>
      </c>
      <c r="K103" s="46"/>
      <c r="L103" s="39" t="str">
        <f>IF(E103="History",VLOOKUP(A103,OPT!E$7:F$150,2),"")</f>
        <v/>
      </c>
      <c r="M103" s="38">
        <f>IF(E103="Economics",VLOOKUP(A103,OPT!G$7:H$150,2),"")</f>
        <v>10</v>
      </c>
    </row>
    <row r="104" spans="1:13" ht="22.5" customHeight="1">
      <c r="A104" s="34">
        <f t="shared" si="3"/>
        <v>248</v>
      </c>
      <c r="B104" s="45" t="s">
        <v>136</v>
      </c>
      <c r="C104" s="36" t="s">
        <v>38</v>
      </c>
      <c r="D104" s="36" t="s">
        <v>39</v>
      </c>
      <c r="E104" s="36" t="s">
        <v>43</v>
      </c>
      <c r="F104" s="46">
        <v>9</v>
      </c>
      <c r="G104" s="38">
        <v>4</v>
      </c>
      <c r="H104" s="46">
        <v>13</v>
      </c>
      <c r="I104" s="40">
        <f t="shared" si="2"/>
        <v>17</v>
      </c>
      <c r="J104" s="46">
        <v>8</v>
      </c>
      <c r="K104" s="46"/>
      <c r="L104" s="39">
        <f>IF(E104="History",VLOOKUP(A104,OPT!E$7:F$150,2),"")</f>
        <v>4</v>
      </c>
      <c r="M104" s="38" t="str">
        <f>IF(E104="Economics",VLOOKUP(A104,OPT!G$7:H$150,2),"")</f>
        <v/>
      </c>
    </row>
    <row r="105" spans="1:13" ht="22.5" customHeight="1">
      <c r="A105" s="34">
        <f t="shared" si="3"/>
        <v>249</v>
      </c>
      <c r="B105" s="45" t="s">
        <v>137</v>
      </c>
      <c r="C105" s="36" t="s">
        <v>38</v>
      </c>
      <c r="D105" s="36" t="s">
        <v>39</v>
      </c>
      <c r="E105" s="36" t="s">
        <v>43</v>
      </c>
      <c r="F105" s="46">
        <v>8</v>
      </c>
      <c r="G105" s="38">
        <v>2</v>
      </c>
      <c r="H105" s="46">
        <v>14</v>
      </c>
      <c r="I105" s="40">
        <f t="shared" si="2"/>
        <v>16</v>
      </c>
      <c r="J105" s="46">
        <v>7</v>
      </c>
      <c r="K105" s="46"/>
      <c r="L105" s="39">
        <f>IF(E105="History",VLOOKUP(A105,OPT!E$7:F$150,2),"")</f>
        <v>2</v>
      </c>
      <c r="M105" s="38" t="str">
        <f>IF(E105="Economics",VLOOKUP(A105,OPT!G$7:H$150,2),"")</f>
        <v/>
      </c>
    </row>
    <row r="106" spans="1:13" ht="22.5" customHeight="1">
      <c r="A106" s="34">
        <f t="shared" si="3"/>
        <v>250</v>
      </c>
      <c r="B106" s="45" t="s">
        <v>138</v>
      </c>
      <c r="C106" s="36" t="s">
        <v>38</v>
      </c>
      <c r="D106" s="36" t="s">
        <v>39</v>
      </c>
      <c r="E106" s="36" t="s">
        <v>40</v>
      </c>
      <c r="F106" s="46">
        <v>15</v>
      </c>
      <c r="G106" s="38">
        <v>6</v>
      </c>
      <c r="H106" s="46">
        <v>18</v>
      </c>
      <c r="I106" s="40">
        <f t="shared" si="2"/>
        <v>24</v>
      </c>
      <c r="J106" s="46">
        <v>10</v>
      </c>
      <c r="K106" s="46"/>
      <c r="L106" s="39" t="str">
        <f>IF(E106="History",VLOOKUP(A106,OPT!E$7:F$150,2),"")</f>
        <v/>
      </c>
      <c r="M106" s="38">
        <f>IF(E106="Economics",VLOOKUP(A106,OPT!G$7:H$150,2),"")</f>
        <v>9</v>
      </c>
    </row>
    <row r="107" spans="1:13" ht="22.5" customHeight="1">
      <c r="A107" s="34">
        <f t="shared" si="3"/>
        <v>251</v>
      </c>
      <c r="B107" s="45" t="s">
        <v>139</v>
      </c>
      <c r="C107" s="36" t="s">
        <v>38</v>
      </c>
      <c r="D107" s="36" t="s">
        <v>39</v>
      </c>
      <c r="E107" s="36" t="s">
        <v>43</v>
      </c>
      <c r="F107" s="46">
        <v>10</v>
      </c>
      <c r="G107" s="38">
        <v>5</v>
      </c>
      <c r="H107" s="46">
        <v>13</v>
      </c>
      <c r="I107" s="40">
        <f t="shared" si="2"/>
        <v>18</v>
      </c>
      <c r="J107" s="46">
        <v>10</v>
      </c>
      <c r="K107" s="46"/>
      <c r="L107" s="39">
        <f>IF(E107="History",VLOOKUP(A107,OPT!E$7:F$150,2),"")</f>
        <v>5</v>
      </c>
      <c r="M107" s="38" t="str">
        <f>IF(E107="Economics",VLOOKUP(A107,OPT!G$7:H$150,2),"")</f>
        <v/>
      </c>
    </row>
    <row r="108" spans="1:13" ht="22.5" customHeight="1">
      <c r="A108" s="34">
        <f t="shared" si="3"/>
        <v>252</v>
      </c>
      <c r="B108" s="45" t="s">
        <v>140</v>
      </c>
      <c r="C108" s="36" t="s">
        <v>38</v>
      </c>
      <c r="D108" s="36" t="s">
        <v>39</v>
      </c>
      <c r="E108" s="36" t="s">
        <v>43</v>
      </c>
      <c r="F108" s="46">
        <v>9</v>
      </c>
      <c r="G108" s="38">
        <v>5</v>
      </c>
      <c r="H108" s="46">
        <v>12</v>
      </c>
      <c r="I108" s="40">
        <f t="shared" si="2"/>
        <v>17</v>
      </c>
      <c r="J108" s="46">
        <v>7</v>
      </c>
      <c r="K108" s="46"/>
      <c r="L108" s="39">
        <f>IF(E108="History",VLOOKUP(A108,OPT!E$7:F$150,2),"")</f>
        <v>4</v>
      </c>
      <c r="M108" s="38" t="str">
        <f>IF(E108="Economics",VLOOKUP(A108,OPT!G$7:H$150,2),"")</f>
        <v/>
      </c>
    </row>
    <row r="109" spans="1:13" ht="22.5" customHeight="1">
      <c r="A109" s="34">
        <f t="shared" si="3"/>
        <v>253</v>
      </c>
      <c r="B109" s="45" t="s">
        <v>141</v>
      </c>
      <c r="C109" s="36" t="s">
        <v>38</v>
      </c>
      <c r="D109" s="36" t="s">
        <v>39</v>
      </c>
      <c r="E109" s="36" t="s">
        <v>40</v>
      </c>
      <c r="F109" s="46">
        <v>15</v>
      </c>
      <c r="G109" s="38">
        <v>6</v>
      </c>
      <c r="H109" s="46">
        <v>17</v>
      </c>
      <c r="I109" s="40">
        <f t="shared" si="2"/>
        <v>23</v>
      </c>
      <c r="J109" s="46">
        <v>10</v>
      </c>
      <c r="K109" s="46"/>
      <c r="L109" s="39" t="str">
        <f>IF(E109="History",VLOOKUP(A109,OPT!E$7:F$150,2),"")</f>
        <v/>
      </c>
      <c r="M109" s="38">
        <f>IF(E109="Economics",VLOOKUP(A109,OPT!G$7:H$150,2),"")</f>
        <v>9</v>
      </c>
    </row>
    <row r="110" spans="1:13" ht="22.5" customHeight="1">
      <c r="A110" s="34">
        <f t="shared" si="3"/>
        <v>254</v>
      </c>
      <c r="B110" s="45" t="s">
        <v>142</v>
      </c>
      <c r="C110" s="36" t="s">
        <v>42</v>
      </c>
      <c r="D110" s="36" t="s">
        <v>39</v>
      </c>
      <c r="E110" s="36" t="s">
        <v>43</v>
      </c>
      <c r="F110" s="46">
        <v>12</v>
      </c>
      <c r="G110" s="38">
        <v>5</v>
      </c>
      <c r="H110" s="46">
        <v>15</v>
      </c>
      <c r="I110" s="40">
        <f t="shared" si="2"/>
        <v>20</v>
      </c>
      <c r="J110" s="46">
        <v>10</v>
      </c>
      <c r="K110" s="46"/>
      <c r="L110" s="39">
        <f>IF(E110="History",VLOOKUP(A110,OPT!E$7:F$150,2),"")</f>
        <v>5</v>
      </c>
      <c r="M110" s="38" t="str">
        <f>IF(E110="Economics",VLOOKUP(A110,OPT!G$7:H$150,2),"")</f>
        <v/>
      </c>
    </row>
    <row r="111" spans="1:13" ht="22.5" customHeight="1">
      <c r="A111" s="34">
        <f t="shared" si="3"/>
        <v>255</v>
      </c>
      <c r="B111" s="45" t="s">
        <v>143</v>
      </c>
      <c r="C111" s="36" t="s">
        <v>38</v>
      </c>
      <c r="D111" s="36" t="s">
        <v>39</v>
      </c>
      <c r="E111" s="36" t="s">
        <v>43</v>
      </c>
      <c r="F111" s="46">
        <v>0</v>
      </c>
      <c r="G111" s="38">
        <v>2</v>
      </c>
      <c r="H111" s="46">
        <v>8</v>
      </c>
      <c r="I111" s="40">
        <f t="shared" si="2"/>
        <v>10</v>
      </c>
      <c r="J111" s="46">
        <v>2</v>
      </c>
      <c r="K111" s="46"/>
      <c r="L111" s="39">
        <f>IF(E111="History",VLOOKUP(A111,OPT!E$7:F$150,2),"")</f>
        <v>1</v>
      </c>
      <c r="M111" s="38" t="str">
        <f>IF(E111="Economics",VLOOKUP(A111,OPT!G$7:H$150,2),"")</f>
        <v/>
      </c>
    </row>
    <row r="112" spans="1:13" ht="22.5" customHeight="1">
      <c r="A112" s="34">
        <f t="shared" si="3"/>
        <v>256</v>
      </c>
      <c r="B112" s="45" t="s">
        <v>144</v>
      </c>
      <c r="C112" s="36" t="s">
        <v>38</v>
      </c>
      <c r="D112" s="36" t="s">
        <v>39</v>
      </c>
      <c r="E112" s="36" t="s">
        <v>43</v>
      </c>
      <c r="F112" s="46">
        <v>13</v>
      </c>
      <c r="G112" s="38">
        <v>3</v>
      </c>
      <c r="H112" s="46">
        <v>14</v>
      </c>
      <c r="I112" s="40">
        <f t="shared" si="2"/>
        <v>17</v>
      </c>
      <c r="J112" s="46">
        <v>8</v>
      </c>
      <c r="K112" s="46"/>
      <c r="L112" s="39">
        <f>IF(E112="History",VLOOKUP(A112,OPT!E$7:F$150,2),"")</f>
        <v>4</v>
      </c>
      <c r="M112" s="38" t="str">
        <f>IF(E112="Economics",VLOOKUP(A112,OPT!G$7:H$150,2),"")</f>
        <v/>
      </c>
    </row>
    <row r="113" spans="1:13" ht="22.5" customHeight="1">
      <c r="A113" s="34">
        <f t="shared" si="3"/>
        <v>257</v>
      </c>
      <c r="B113" s="45" t="s">
        <v>44</v>
      </c>
      <c r="C113" s="36" t="s">
        <v>45</v>
      </c>
      <c r="D113" s="36" t="s">
        <v>45</v>
      </c>
      <c r="E113" s="36" t="s">
        <v>45</v>
      </c>
      <c r="F113" s="46">
        <v>15</v>
      </c>
      <c r="G113" s="38">
        <v>6</v>
      </c>
      <c r="H113" s="46">
        <v>17</v>
      </c>
      <c r="I113" s="40">
        <f t="shared" si="2"/>
        <v>23</v>
      </c>
      <c r="J113" s="46">
        <v>9</v>
      </c>
      <c r="K113" s="46"/>
      <c r="L113" s="39" t="str">
        <f>IF(E113="History",VLOOKUP(A113,OPT!E$7:F$150,2),"")</f>
        <v/>
      </c>
      <c r="M113" s="38" t="str">
        <f>IF(E113="Economics",VLOOKUP(A113,OPT!G$7:H$150,2),"")</f>
        <v/>
      </c>
    </row>
    <row r="114" spans="1:13" ht="22.5" customHeight="1">
      <c r="A114" s="34">
        <f t="shared" si="3"/>
        <v>258</v>
      </c>
      <c r="B114" s="45" t="s">
        <v>145</v>
      </c>
      <c r="C114" s="36" t="s">
        <v>42</v>
      </c>
      <c r="D114" s="36" t="s">
        <v>39</v>
      </c>
      <c r="E114" s="36" t="s">
        <v>43</v>
      </c>
      <c r="F114" s="46">
        <v>6</v>
      </c>
      <c r="G114" s="38">
        <v>1</v>
      </c>
      <c r="H114" s="46">
        <v>10</v>
      </c>
      <c r="I114" s="40">
        <f t="shared" si="2"/>
        <v>11</v>
      </c>
      <c r="J114" s="46">
        <v>6</v>
      </c>
      <c r="K114" s="46"/>
      <c r="L114" s="39">
        <f>IF(E114="History",VLOOKUP(A114,OPT!E$7:F$150,2),"")</f>
        <v>3</v>
      </c>
      <c r="M114" s="38" t="str">
        <f>IF(E114="Economics",VLOOKUP(A114,OPT!G$7:H$150,2),"")</f>
        <v/>
      </c>
    </row>
    <row r="115" spans="1:13" ht="22.5" customHeight="1">
      <c r="A115" s="34">
        <f t="shared" si="3"/>
        <v>259</v>
      </c>
      <c r="B115" s="45" t="s">
        <v>146</v>
      </c>
      <c r="C115" s="36" t="s">
        <v>38</v>
      </c>
      <c r="D115" s="36" t="s">
        <v>39</v>
      </c>
      <c r="E115" s="36" t="s">
        <v>43</v>
      </c>
      <c r="F115" s="46">
        <v>3</v>
      </c>
      <c r="G115" s="38">
        <v>4</v>
      </c>
      <c r="H115" s="46">
        <v>8</v>
      </c>
      <c r="I115" s="40">
        <f t="shared" si="2"/>
        <v>12</v>
      </c>
      <c r="J115" s="46">
        <v>7</v>
      </c>
      <c r="K115" s="46"/>
      <c r="L115" s="39">
        <f>IF(E115="History",VLOOKUP(A115,OPT!E$7:F$150,2),"")</f>
        <v>4</v>
      </c>
      <c r="M115" s="38" t="str">
        <f>IF(E115="Economics",VLOOKUP(A115,OPT!G$7:H$150,2),"")</f>
        <v/>
      </c>
    </row>
    <row r="116" spans="1:13" ht="22.5" customHeight="1">
      <c r="A116" s="34">
        <f t="shared" si="3"/>
        <v>260</v>
      </c>
      <c r="B116" s="45" t="s">
        <v>147</v>
      </c>
      <c r="C116" s="36" t="s">
        <v>42</v>
      </c>
      <c r="D116" s="36" t="s">
        <v>39</v>
      </c>
      <c r="E116" s="36" t="s">
        <v>43</v>
      </c>
      <c r="F116" s="46">
        <v>10</v>
      </c>
      <c r="G116" s="38">
        <v>6</v>
      </c>
      <c r="H116" s="46">
        <v>15</v>
      </c>
      <c r="I116" s="40">
        <f t="shared" si="2"/>
        <v>21</v>
      </c>
      <c r="J116" s="46">
        <v>6</v>
      </c>
      <c r="K116" s="46"/>
      <c r="L116" s="39">
        <f>IF(E116="History",VLOOKUP(A116,OPT!E$7:F$150,2),"")</f>
        <v>5</v>
      </c>
      <c r="M116" s="38" t="str">
        <f>IF(E116="Economics",VLOOKUP(A116,OPT!G$7:H$150,2),"")</f>
        <v/>
      </c>
    </row>
    <row r="117" spans="1:13" ht="22.5" customHeight="1">
      <c r="A117" s="34">
        <f t="shared" si="3"/>
        <v>261</v>
      </c>
      <c r="B117" s="45" t="s">
        <v>148</v>
      </c>
      <c r="C117" s="36" t="s">
        <v>38</v>
      </c>
      <c r="D117" s="36" t="s">
        <v>39</v>
      </c>
      <c r="E117" s="36" t="s">
        <v>40</v>
      </c>
      <c r="F117" s="46">
        <v>15</v>
      </c>
      <c r="G117" s="38">
        <v>6</v>
      </c>
      <c r="H117" s="46">
        <v>18</v>
      </c>
      <c r="I117" s="40">
        <f t="shared" si="2"/>
        <v>24</v>
      </c>
      <c r="J117" s="46">
        <v>10</v>
      </c>
      <c r="K117" s="46" t="e">
        <v>#REF!</v>
      </c>
      <c r="L117" s="39" t="str">
        <f>IF(E117="History",VLOOKUP(A117,OPT!E$7:F$150,2),"")</f>
        <v/>
      </c>
      <c r="M117" s="38">
        <f>IF(E117="Economics",VLOOKUP(A117,OPT!G$7:H$150,2),"")</f>
        <v>3</v>
      </c>
    </row>
    <row r="118" spans="1:13" ht="22.5" customHeight="1">
      <c r="A118" s="34">
        <f t="shared" si="3"/>
        <v>262</v>
      </c>
      <c r="B118" s="45" t="s">
        <v>149</v>
      </c>
      <c r="C118" s="36" t="s">
        <v>38</v>
      </c>
      <c r="D118" s="36" t="s">
        <v>39</v>
      </c>
      <c r="E118" s="36" t="s">
        <v>43</v>
      </c>
      <c r="F118" s="46">
        <v>9</v>
      </c>
      <c r="G118" s="38">
        <v>6</v>
      </c>
      <c r="H118" s="46">
        <v>12</v>
      </c>
      <c r="I118" s="40">
        <f t="shared" si="2"/>
        <v>18</v>
      </c>
      <c r="J118" s="46">
        <v>7</v>
      </c>
      <c r="K118" s="46" t="e">
        <v>#REF!</v>
      </c>
      <c r="L118" s="39">
        <f>IF(E118="History",VLOOKUP(A118,OPT!E$7:F$150,2),"")</f>
        <v>5</v>
      </c>
      <c r="M118" s="38" t="str">
        <f>IF(E118="Economics",VLOOKUP(A118,OPT!G$7:H$150,2),"")</f>
        <v/>
      </c>
    </row>
    <row r="119" spans="1:13" ht="22.5" customHeight="1">
      <c r="A119" s="34">
        <f t="shared" si="3"/>
        <v>263</v>
      </c>
      <c r="B119" s="45" t="s">
        <v>150</v>
      </c>
      <c r="C119" s="36" t="s">
        <v>38</v>
      </c>
      <c r="D119" s="36" t="s">
        <v>39</v>
      </c>
      <c r="E119" s="36" t="s">
        <v>43</v>
      </c>
      <c r="F119" s="46">
        <v>15</v>
      </c>
      <c r="G119" s="38">
        <v>6</v>
      </c>
      <c r="H119" s="46">
        <v>17</v>
      </c>
      <c r="I119" s="40">
        <f t="shared" si="2"/>
        <v>23</v>
      </c>
      <c r="J119" s="46">
        <v>10</v>
      </c>
      <c r="K119" s="46"/>
      <c r="L119" s="39">
        <f>IF(E119="History",VLOOKUP(A119,OPT!E$7:F$150,2),"")</f>
        <v>5</v>
      </c>
      <c r="M119" s="38" t="str">
        <f>IF(E119="Economics",VLOOKUP(A119,OPT!G$7:H$150,2),"")</f>
        <v/>
      </c>
    </row>
    <row r="120" spans="1:13" ht="22.5" customHeight="1">
      <c r="A120" s="34">
        <f t="shared" si="3"/>
        <v>264</v>
      </c>
      <c r="B120" s="45" t="s">
        <v>151</v>
      </c>
      <c r="C120" s="36" t="s">
        <v>42</v>
      </c>
      <c r="D120" s="36" t="s">
        <v>39</v>
      </c>
      <c r="E120" s="36" t="s">
        <v>43</v>
      </c>
      <c r="F120" s="46">
        <v>11</v>
      </c>
      <c r="G120" s="38">
        <v>4</v>
      </c>
      <c r="H120" s="46">
        <v>14</v>
      </c>
      <c r="I120" s="40">
        <f t="shared" si="2"/>
        <v>18</v>
      </c>
      <c r="J120" s="46">
        <v>9</v>
      </c>
      <c r="K120" s="46"/>
      <c r="L120" s="39">
        <f>IF(E120="History",VLOOKUP(A120,OPT!E$7:F$150,2),"")</f>
        <v>5</v>
      </c>
      <c r="M120" s="38" t="str">
        <f>IF(E120="Economics",VLOOKUP(A120,OPT!G$7:H$150,2),"")</f>
        <v/>
      </c>
    </row>
    <row r="121" spans="1:13" ht="22.5" customHeight="1">
      <c r="A121" s="34">
        <f t="shared" si="3"/>
        <v>265</v>
      </c>
      <c r="B121" s="45" t="s">
        <v>152</v>
      </c>
      <c r="C121" s="36" t="s">
        <v>38</v>
      </c>
      <c r="D121" s="36" t="s">
        <v>39</v>
      </c>
      <c r="E121" s="36" t="s">
        <v>43</v>
      </c>
      <c r="F121" s="46">
        <v>15</v>
      </c>
      <c r="G121" s="38">
        <v>6</v>
      </c>
      <c r="H121" s="46">
        <v>18</v>
      </c>
      <c r="I121" s="40">
        <f t="shared" si="2"/>
        <v>24</v>
      </c>
      <c r="J121" s="46">
        <v>10</v>
      </c>
      <c r="K121" s="46"/>
      <c r="L121" s="39">
        <f>IF(E121="History",VLOOKUP(A121,OPT!E$7:F$150,2),"")</f>
        <v>5</v>
      </c>
      <c r="M121" s="38" t="str">
        <f>IF(E121="Economics",VLOOKUP(A121,OPT!G$7:H$150,2),"")</f>
        <v/>
      </c>
    </row>
    <row r="122" spans="1:13" ht="22.5" customHeight="1">
      <c r="A122" s="34">
        <f t="shared" si="3"/>
        <v>266</v>
      </c>
      <c r="B122" s="45" t="s">
        <v>153</v>
      </c>
      <c r="C122" s="36" t="s">
        <v>38</v>
      </c>
      <c r="D122" s="36" t="s">
        <v>39</v>
      </c>
      <c r="E122" s="36" t="s">
        <v>43</v>
      </c>
      <c r="F122" s="46">
        <v>14</v>
      </c>
      <c r="G122" s="38">
        <v>5</v>
      </c>
      <c r="H122" s="46">
        <v>14</v>
      </c>
      <c r="I122" s="40">
        <f t="shared" si="2"/>
        <v>19</v>
      </c>
      <c r="J122" s="46">
        <v>8</v>
      </c>
      <c r="K122" s="46"/>
      <c r="L122" s="39">
        <f>IF(E122="History",VLOOKUP(A122,OPT!E$7:F$150,2),"")</f>
        <v>4</v>
      </c>
      <c r="M122" s="38" t="str">
        <f>IF(E122="Economics",VLOOKUP(A122,OPT!G$7:H$150,2),"")</f>
        <v/>
      </c>
    </row>
    <row r="123" spans="1:13" ht="22.5" customHeight="1">
      <c r="A123" s="34">
        <f t="shared" si="3"/>
        <v>267</v>
      </c>
      <c r="B123" s="45" t="s">
        <v>154</v>
      </c>
      <c r="C123" s="36" t="s">
        <v>38</v>
      </c>
      <c r="D123" s="36" t="s">
        <v>39</v>
      </c>
      <c r="E123" s="36" t="s">
        <v>43</v>
      </c>
      <c r="F123" s="46">
        <v>13</v>
      </c>
      <c r="G123" s="38">
        <v>5</v>
      </c>
      <c r="H123" s="46">
        <v>15</v>
      </c>
      <c r="I123" s="40">
        <f t="shared" si="2"/>
        <v>20</v>
      </c>
      <c r="J123" s="46">
        <v>9</v>
      </c>
      <c r="K123" s="46"/>
      <c r="L123" s="39">
        <f>IF(E123="History",VLOOKUP(A123,OPT!E$7:F$150,2),"")</f>
        <v>4</v>
      </c>
      <c r="M123" s="38" t="str">
        <f>IF(E123="Economics",VLOOKUP(A123,OPT!G$7:H$150,2),"")</f>
        <v/>
      </c>
    </row>
    <row r="124" spans="1:13" ht="22.5" customHeight="1">
      <c r="A124" s="34">
        <f t="shared" si="3"/>
        <v>268</v>
      </c>
      <c r="B124" s="45" t="s">
        <v>155</v>
      </c>
      <c r="C124" s="36" t="s">
        <v>38</v>
      </c>
      <c r="D124" s="36" t="s">
        <v>39</v>
      </c>
      <c r="E124" s="36" t="s">
        <v>43</v>
      </c>
      <c r="F124" s="46">
        <v>4</v>
      </c>
      <c r="G124" s="38">
        <v>3</v>
      </c>
      <c r="H124" s="46">
        <v>8</v>
      </c>
      <c r="I124" s="40">
        <f t="shared" si="2"/>
        <v>11</v>
      </c>
      <c r="J124" s="46">
        <v>6</v>
      </c>
      <c r="K124" s="46"/>
      <c r="L124" s="39">
        <f>IF(E124="History",VLOOKUP(A124,OPT!E$7:F$150,2),"")</f>
        <v>3</v>
      </c>
      <c r="M124" s="38" t="str">
        <f>IF(E124="Economics",VLOOKUP(A124,OPT!G$7:H$150,2),"")</f>
        <v/>
      </c>
    </row>
    <row r="125" spans="1:13" ht="22.5" customHeight="1">
      <c r="A125" s="34">
        <f t="shared" si="3"/>
        <v>269</v>
      </c>
      <c r="B125" s="45" t="s">
        <v>156</v>
      </c>
      <c r="C125" s="36" t="s">
        <v>38</v>
      </c>
      <c r="D125" s="36" t="s">
        <v>39</v>
      </c>
      <c r="E125" s="36" t="s">
        <v>43</v>
      </c>
      <c r="F125" s="46">
        <v>3</v>
      </c>
      <c r="G125" s="38">
        <v>1</v>
      </c>
      <c r="H125" s="46">
        <v>5</v>
      </c>
      <c r="I125" s="40">
        <f t="shared" si="2"/>
        <v>6</v>
      </c>
      <c r="J125" s="46">
        <v>3</v>
      </c>
      <c r="K125" s="46"/>
      <c r="L125" s="39">
        <f>IF(E125="History",VLOOKUP(A125,OPT!E$7:F$150,2),"")</f>
        <v>2</v>
      </c>
      <c r="M125" s="38" t="str">
        <f>IF(E125="Economics",VLOOKUP(A125,OPT!G$7:H$150,2),"")</f>
        <v/>
      </c>
    </row>
    <row r="126" spans="1:13" ht="22.5" customHeight="1">
      <c r="A126" s="34">
        <f t="shared" si="3"/>
        <v>270</v>
      </c>
      <c r="B126" s="45" t="s">
        <v>157</v>
      </c>
      <c r="C126" s="36" t="s">
        <v>38</v>
      </c>
      <c r="D126" s="36" t="s">
        <v>39</v>
      </c>
      <c r="E126" s="36" t="s">
        <v>40</v>
      </c>
      <c r="F126" s="46">
        <v>12</v>
      </c>
      <c r="G126" s="38">
        <v>5</v>
      </c>
      <c r="H126" s="46">
        <v>15</v>
      </c>
      <c r="I126" s="40">
        <f t="shared" si="2"/>
        <v>20</v>
      </c>
      <c r="J126" s="46">
        <v>8</v>
      </c>
      <c r="K126" s="46"/>
      <c r="L126" s="39" t="str">
        <f>IF(E126="History",VLOOKUP(A126,OPT!E$7:F$150,2),"")</f>
        <v/>
      </c>
      <c r="M126" s="38">
        <f>IF(E126="Economics",VLOOKUP(A126,OPT!G$7:H$150,2),"")</f>
        <v>8</v>
      </c>
    </row>
    <row r="127" spans="1:13" ht="22.5" customHeight="1">
      <c r="A127" s="34">
        <f t="shared" si="3"/>
        <v>271</v>
      </c>
      <c r="B127" s="45" t="s">
        <v>158</v>
      </c>
      <c r="C127" s="36" t="s">
        <v>38</v>
      </c>
      <c r="D127" s="36" t="s">
        <v>39</v>
      </c>
      <c r="E127" s="36" t="s">
        <v>43</v>
      </c>
      <c r="F127" s="46">
        <v>15</v>
      </c>
      <c r="G127" s="38">
        <v>6</v>
      </c>
      <c r="H127" s="46">
        <v>18</v>
      </c>
      <c r="I127" s="40">
        <f t="shared" si="2"/>
        <v>24</v>
      </c>
      <c r="J127" s="46">
        <v>10</v>
      </c>
      <c r="K127" s="46"/>
      <c r="L127" s="39">
        <f>IF(E127="History",VLOOKUP(A127,OPT!E$7:F$150,2),"")</f>
        <v>5</v>
      </c>
      <c r="M127" s="38" t="str">
        <f>IF(E127="Economics",VLOOKUP(A127,OPT!G$7:H$150,2),"")</f>
        <v/>
      </c>
    </row>
    <row r="128" spans="1:13" ht="22.5" customHeight="1">
      <c r="A128" s="34">
        <f t="shared" si="3"/>
        <v>272</v>
      </c>
      <c r="B128" s="45" t="s">
        <v>159</v>
      </c>
      <c r="C128" s="36" t="s">
        <v>38</v>
      </c>
      <c r="D128" s="36" t="s">
        <v>39</v>
      </c>
      <c r="E128" s="36" t="s">
        <v>43</v>
      </c>
      <c r="F128" s="46">
        <v>15</v>
      </c>
      <c r="G128" s="38">
        <v>6</v>
      </c>
      <c r="H128" s="46">
        <v>18</v>
      </c>
      <c r="I128" s="40">
        <f t="shared" si="2"/>
        <v>24</v>
      </c>
      <c r="J128" s="46">
        <v>10</v>
      </c>
      <c r="K128" s="46"/>
      <c r="L128" s="39">
        <f>IF(E128="History",VLOOKUP(A128,OPT!E$7:F$150,2),"")</f>
        <v>5</v>
      </c>
      <c r="M128" s="38" t="str">
        <f>IF(E128="Economics",VLOOKUP(A128,OPT!G$7:H$150,2),"")</f>
        <v/>
      </c>
    </row>
    <row r="129" spans="1:13" ht="22.5" customHeight="1">
      <c r="A129" s="34">
        <f t="shared" si="3"/>
        <v>273</v>
      </c>
      <c r="B129" s="45" t="s">
        <v>160</v>
      </c>
      <c r="C129" s="36" t="s">
        <v>38</v>
      </c>
      <c r="D129" s="36" t="s">
        <v>39</v>
      </c>
      <c r="E129" s="36" t="s">
        <v>43</v>
      </c>
      <c r="F129" s="46">
        <v>1</v>
      </c>
      <c r="G129" s="38">
        <v>2</v>
      </c>
      <c r="H129" s="46">
        <v>2</v>
      </c>
      <c r="I129" s="40">
        <f t="shared" si="2"/>
        <v>4</v>
      </c>
      <c r="J129" s="46">
        <v>2</v>
      </c>
      <c r="K129" s="46"/>
      <c r="L129" s="39">
        <f>IF(E129="History",VLOOKUP(A129,OPT!E$7:F$150,2),"")</f>
        <v>2</v>
      </c>
      <c r="M129" s="38" t="str">
        <f>IF(E129="Economics",VLOOKUP(A129,OPT!G$7:H$150,2),"")</f>
        <v/>
      </c>
    </row>
    <row r="130" spans="1:13" ht="22.5" customHeight="1">
      <c r="A130" s="34">
        <f t="shared" si="3"/>
        <v>274</v>
      </c>
      <c r="B130" s="45" t="s">
        <v>161</v>
      </c>
      <c r="C130" s="36" t="s">
        <v>38</v>
      </c>
      <c r="D130" s="36" t="s">
        <v>39</v>
      </c>
      <c r="E130" s="36" t="s">
        <v>43</v>
      </c>
      <c r="F130" s="46">
        <v>8</v>
      </c>
      <c r="G130" s="38">
        <v>4</v>
      </c>
      <c r="H130" s="46">
        <v>13</v>
      </c>
      <c r="I130" s="40">
        <f t="shared" si="2"/>
        <v>17</v>
      </c>
      <c r="J130" s="46">
        <v>7</v>
      </c>
      <c r="K130" s="46"/>
      <c r="L130" s="39">
        <f>IF(E130="History",VLOOKUP(A130,OPT!E$7:F$150,2),"")</f>
        <v>5</v>
      </c>
      <c r="M130" s="38" t="str">
        <f>IF(E130="Economics",VLOOKUP(A130,OPT!G$7:H$150,2),"")</f>
        <v/>
      </c>
    </row>
    <row r="131" spans="1:13" ht="22.5" customHeight="1">
      <c r="A131" s="34">
        <f t="shared" si="3"/>
        <v>275</v>
      </c>
      <c r="B131" s="45" t="s">
        <v>162</v>
      </c>
      <c r="C131" s="36" t="s">
        <v>42</v>
      </c>
      <c r="D131" s="36" t="s">
        <v>39</v>
      </c>
      <c r="E131" s="36" t="s">
        <v>43</v>
      </c>
      <c r="F131" s="46">
        <v>7</v>
      </c>
      <c r="G131" s="38">
        <v>4</v>
      </c>
      <c r="H131" s="46">
        <v>12</v>
      </c>
      <c r="I131" s="40">
        <f t="shared" si="2"/>
        <v>16</v>
      </c>
      <c r="J131" s="46">
        <v>9</v>
      </c>
      <c r="K131" s="46"/>
      <c r="L131" s="39">
        <f>IF(E131="History",VLOOKUP(A131,OPT!E$7:F$150,2),"")</f>
        <v>4</v>
      </c>
      <c r="M131" s="38" t="str">
        <f>IF(E131="Economics",VLOOKUP(A131,OPT!G$7:H$150,2),"")</f>
        <v/>
      </c>
    </row>
    <row r="132" spans="1:13" ht="22.5" customHeight="1">
      <c r="A132" s="34">
        <f t="shared" si="3"/>
        <v>276</v>
      </c>
      <c r="B132" s="45" t="s">
        <v>163</v>
      </c>
      <c r="C132" s="36" t="s">
        <v>38</v>
      </c>
      <c r="D132" s="36" t="s">
        <v>39</v>
      </c>
      <c r="E132" s="36" t="s">
        <v>43</v>
      </c>
      <c r="F132" s="46">
        <v>15</v>
      </c>
      <c r="G132" s="38">
        <v>6</v>
      </c>
      <c r="H132" s="46">
        <v>18</v>
      </c>
      <c r="I132" s="40">
        <f t="shared" si="2"/>
        <v>24</v>
      </c>
      <c r="J132" s="46">
        <v>10</v>
      </c>
      <c r="K132" s="46"/>
      <c r="L132" s="39">
        <f>IF(E132="History",VLOOKUP(A132,OPT!E$7:F$150,2),"")</f>
        <v>5</v>
      </c>
      <c r="M132" s="38" t="str">
        <f>IF(E132="Economics",VLOOKUP(A132,OPT!G$7:H$150,2),"")</f>
        <v/>
      </c>
    </row>
    <row r="133" spans="1:13" ht="22.5" customHeight="1">
      <c r="A133" s="34">
        <f t="shared" si="3"/>
        <v>277</v>
      </c>
      <c r="B133" s="45" t="s">
        <v>164</v>
      </c>
      <c r="C133" s="36" t="s">
        <v>38</v>
      </c>
      <c r="D133" s="36" t="s">
        <v>39</v>
      </c>
      <c r="E133" s="36" t="s">
        <v>40</v>
      </c>
      <c r="F133" s="46">
        <v>12</v>
      </c>
      <c r="G133" s="38">
        <v>4</v>
      </c>
      <c r="H133" s="46">
        <v>15</v>
      </c>
      <c r="I133" s="40">
        <f t="shared" si="2"/>
        <v>19</v>
      </c>
      <c r="J133" s="46">
        <v>10</v>
      </c>
      <c r="K133" s="46"/>
      <c r="L133" s="39" t="str">
        <f>IF(E133="History",VLOOKUP(A133,OPT!E$7:F$150,2),"")</f>
        <v/>
      </c>
      <c r="M133" s="38">
        <f>IF(E133="Economics",VLOOKUP(A133,OPT!G$7:H$150,2),"")</f>
        <v>5</v>
      </c>
    </row>
    <row r="134" spans="1:13" ht="13.2">
      <c r="A134" s="48"/>
    </row>
    <row r="135" spans="1:13" ht="13.2">
      <c r="A135" s="48"/>
    </row>
    <row r="136" spans="1:13" ht="13.2">
      <c r="A136" s="48"/>
    </row>
    <row r="137" spans="1:13" ht="13.2">
      <c r="A137" s="48"/>
    </row>
    <row r="138" spans="1:13" ht="13.2">
      <c r="A138" s="48"/>
    </row>
    <row r="139" spans="1:13" ht="13.2">
      <c r="A139" s="48"/>
    </row>
    <row r="140" spans="1:13" ht="13.2">
      <c r="A140" s="48"/>
    </row>
    <row r="141" spans="1:13" ht="13.2">
      <c r="A141" s="48"/>
    </row>
    <row r="142" spans="1:13" ht="13.2">
      <c r="A142" s="48"/>
    </row>
    <row r="143" spans="1:13" ht="13.2">
      <c r="A143" s="48"/>
    </row>
    <row r="144" spans="1:13" ht="13.2">
      <c r="A144" s="48"/>
    </row>
    <row r="145" spans="1:1" ht="13.2">
      <c r="A145" s="48"/>
    </row>
    <row r="146" spans="1:1" ht="13.2">
      <c r="A146" s="48"/>
    </row>
    <row r="147" spans="1:1" ht="13.2">
      <c r="A147" s="48"/>
    </row>
    <row r="148" spans="1:1" ht="13.2">
      <c r="A148" s="48"/>
    </row>
    <row r="149" spans="1:1" ht="13.2">
      <c r="A149" s="48"/>
    </row>
    <row r="150" spans="1:1" ht="13.2">
      <c r="A150" s="48"/>
    </row>
    <row r="151" spans="1:1" ht="13.2">
      <c r="A151" s="48"/>
    </row>
    <row r="152" spans="1:1" ht="13.2">
      <c r="A152" s="48"/>
    </row>
    <row r="153" spans="1:1" ht="13.2">
      <c r="A153" s="48"/>
    </row>
    <row r="154" spans="1:1" ht="13.2">
      <c r="A154" s="48"/>
    </row>
    <row r="155" spans="1:1" ht="13.2">
      <c r="A155" s="48"/>
    </row>
    <row r="156" spans="1:1" ht="13.2">
      <c r="A156" s="48"/>
    </row>
    <row r="157" spans="1:1" ht="13.2">
      <c r="A157" s="48"/>
    </row>
    <row r="158" spans="1:1" ht="13.2">
      <c r="A158" s="48"/>
    </row>
    <row r="159" spans="1:1" ht="13.2">
      <c r="A159" s="48"/>
    </row>
    <row r="160" spans="1:1" ht="13.2">
      <c r="A160" s="48"/>
    </row>
    <row r="161" spans="1:1" ht="13.2">
      <c r="A161" s="48"/>
    </row>
    <row r="162" spans="1:1" ht="13.2">
      <c r="A162" s="48"/>
    </row>
    <row r="163" spans="1:1" ht="13.2">
      <c r="A163" s="48"/>
    </row>
    <row r="164" spans="1:1" ht="13.2">
      <c r="A164" s="48"/>
    </row>
    <row r="165" spans="1:1" ht="13.2">
      <c r="A165" s="48"/>
    </row>
    <row r="166" spans="1:1" ht="13.2">
      <c r="A166" s="48"/>
    </row>
    <row r="167" spans="1:1" ht="13.2">
      <c r="A167" s="48"/>
    </row>
    <row r="168" spans="1:1" ht="13.2">
      <c r="A168" s="48"/>
    </row>
    <row r="169" spans="1:1" ht="13.2">
      <c r="A169" s="48"/>
    </row>
    <row r="170" spans="1:1" ht="13.2">
      <c r="A170" s="48"/>
    </row>
    <row r="171" spans="1:1" ht="13.2">
      <c r="A171" s="48"/>
    </row>
    <row r="172" spans="1:1" ht="13.2">
      <c r="A172" s="48"/>
    </row>
    <row r="173" spans="1:1" ht="13.2">
      <c r="A173" s="48"/>
    </row>
    <row r="174" spans="1:1" ht="13.2">
      <c r="A174" s="48"/>
    </row>
    <row r="175" spans="1:1" ht="13.2">
      <c r="A175" s="48"/>
    </row>
    <row r="176" spans="1:1" ht="13.2">
      <c r="A176" s="48"/>
    </row>
    <row r="177" spans="1:1" ht="13.2">
      <c r="A177" s="48"/>
    </row>
    <row r="178" spans="1:1" ht="13.2">
      <c r="A178" s="48"/>
    </row>
    <row r="179" spans="1:1" ht="13.2">
      <c r="A179" s="48"/>
    </row>
    <row r="180" spans="1:1" ht="13.2">
      <c r="A180" s="48"/>
    </row>
    <row r="181" spans="1:1" ht="13.2">
      <c r="A181" s="48"/>
    </row>
    <row r="182" spans="1:1" ht="13.2">
      <c r="A182" s="48"/>
    </row>
    <row r="183" spans="1:1" ht="13.2">
      <c r="A183" s="48"/>
    </row>
    <row r="184" spans="1:1" ht="13.2">
      <c r="A184" s="48"/>
    </row>
    <row r="185" spans="1:1" ht="13.2">
      <c r="A185" s="48"/>
    </row>
    <row r="186" spans="1:1" ht="13.2">
      <c r="A186" s="48"/>
    </row>
    <row r="187" spans="1:1" ht="13.2">
      <c r="A187" s="48"/>
    </row>
    <row r="188" spans="1:1" ht="13.2">
      <c r="A188" s="48"/>
    </row>
    <row r="189" spans="1:1" ht="13.2">
      <c r="A189" s="48"/>
    </row>
    <row r="190" spans="1:1" ht="13.2">
      <c r="A190" s="48"/>
    </row>
    <row r="191" spans="1:1" ht="13.2">
      <c r="A191" s="48"/>
    </row>
    <row r="192" spans="1:1" ht="13.2">
      <c r="A192" s="48"/>
    </row>
    <row r="193" spans="1:1" ht="13.2">
      <c r="A193" s="48"/>
    </row>
    <row r="194" spans="1:1" ht="13.2">
      <c r="A194" s="48"/>
    </row>
    <row r="195" spans="1:1" ht="13.2">
      <c r="A195" s="48"/>
    </row>
    <row r="196" spans="1:1" ht="13.2">
      <c r="A196" s="48"/>
    </row>
    <row r="197" spans="1:1" ht="13.2">
      <c r="A197" s="48"/>
    </row>
    <row r="198" spans="1:1" ht="13.2">
      <c r="A198" s="48"/>
    </row>
    <row r="199" spans="1:1" ht="13.2">
      <c r="A199" s="48"/>
    </row>
    <row r="200" spans="1:1" ht="13.2">
      <c r="A200" s="48"/>
    </row>
    <row r="201" spans="1:1" ht="13.2">
      <c r="A201" s="48"/>
    </row>
    <row r="202" spans="1:1" ht="13.2">
      <c r="A202" s="48"/>
    </row>
    <row r="203" spans="1:1" ht="13.2">
      <c r="A203" s="48"/>
    </row>
    <row r="204" spans="1:1" ht="13.2">
      <c r="A204" s="48"/>
    </row>
    <row r="205" spans="1:1" ht="13.2">
      <c r="A205" s="48"/>
    </row>
    <row r="206" spans="1:1" ht="13.2">
      <c r="A206" s="48"/>
    </row>
    <row r="207" spans="1:1" ht="13.2">
      <c r="A207" s="48"/>
    </row>
    <row r="208" spans="1:1" ht="13.2">
      <c r="A208" s="48"/>
    </row>
    <row r="209" spans="1:1" ht="13.2">
      <c r="A209" s="48"/>
    </row>
    <row r="210" spans="1:1" ht="13.2">
      <c r="A210" s="48"/>
    </row>
    <row r="211" spans="1:1" ht="13.2">
      <c r="A211" s="48"/>
    </row>
    <row r="212" spans="1:1" ht="13.2">
      <c r="A212" s="48"/>
    </row>
    <row r="213" spans="1:1" ht="13.2">
      <c r="A213" s="48"/>
    </row>
    <row r="214" spans="1:1" ht="13.2">
      <c r="A214" s="48"/>
    </row>
    <row r="215" spans="1:1" ht="13.2">
      <c r="A215" s="48"/>
    </row>
    <row r="216" spans="1:1" ht="13.2">
      <c r="A216" s="48"/>
    </row>
    <row r="217" spans="1:1" ht="13.2">
      <c r="A217" s="48"/>
    </row>
    <row r="218" spans="1:1" ht="13.2">
      <c r="A218" s="48"/>
    </row>
    <row r="219" spans="1:1" ht="13.2">
      <c r="A219" s="48"/>
    </row>
    <row r="220" spans="1:1" ht="13.2">
      <c r="A220" s="48"/>
    </row>
    <row r="221" spans="1:1" ht="13.2">
      <c r="A221" s="48"/>
    </row>
    <row r="222" spans="1:1" ht="13.2">
      <c r="A222" s="48"/>
    </row>
    <row r="223" spans="1:1" ht="13.2">
      <c r="A223" s="48"/>
    </row>
    <row r="224" spans="1:1" ht="13.2">
      <c r="A224" s="48"/>
    </row>
    <row r="225" spans="1:1" ht="13.2">
      <c r="A225" s="48"/>
    </row>
    <row r="226" spans="1:1" ht="13.2">
      <c r="A226" s="48"/>
    </row>
    <row r="227" spans="1:1" ht="13.2">
      <c r="A227" s="48"/>
    </row>
    <row r="228" spans="1:1" ht="13.2">
      <c r="A228" s="48"/>
    </row>
    <row r="229" spans="1:1" ht="13.2">
      <c r="A229" s="48"/>
    </row>
    <row r="230" spans="1:1" ht="13.2">
      <c r="A230" s="48"/>
    </row>
    <row r="231" spans="1:1" ht="13.2">
      <c r="A231" s="48"/>
    </row>
    <row r="232" spans="1:1" ht="13.2">
      <c r="A232" s="48"/>
    </row>
    <row r="233" spans="1:1" ht="13.2">
      <c r="A233" s="48"/>
    </row>
    <row r="234" spans="1:1" ht="13.2">
      <c r="A234" s="48"/>
    </row>
    <row r="235" spans="1:1" ht="13.2">
      <c r="A235" s="48"/>
    </row>
    <row r="236" spans="1:1" ht="13.2">
      <c r="A236" s="48"/>
    </row>
    <row r="237" spans="1:1" ht="13.2">
      <c r="A237" s="48"/>
    </row>
    <row r="238" spans="1:1" ht="13.2">
      <c r="A238" s="48"/>
    </row>
    <row r="239" spans="1:1" ht="13.2">
      <c r="A239" s="48"/>
    </row>
    <row r="240" spans="1:1" ht="13.2">
      <c r="A240" s="48"/>
    </row>
    <row r="241" spans="1:1" ht="13.2">
      <c r="A241" s="48"/>
    </row>
    <row r="242" spans="1:1" ht="13.2">
      <c r="A242" s="48"/>
    </row>
    <row r="243" spans="1:1" ht="13.2">
      <c r="A243" s="48"/>
    </row>
    <row r="244" spans="1:1" ht="13.2">
      <c r="A244" s="48"/>
    </row>
    <row r="245" spans="1:1" ht="13.2">
      <c r="A245" s="48"/>
    </row>
    <row r="246" spans="1:1" ht="13.2">
      <c r="A246" s="48"/>
    </row>
    <row r="247" spans="1:1" ht="13.2">
      <c r="A247" s="48"/>
    </row>
    <row r="248" spans="1:1" ht="13.2">
      <c r="A248" s="48"/>
    </row>
    <row r="249" spans="1:1" ht="13.2">
      <c r="A249" s="48"/>
    </row>
    <row r="250" spans="1:1" ht="13.2">
      <c r="A250" s="48"/>
    </row>
    <row r="251" spans="1:1" ht="13.2">
      <c r="A251" s="48"/>
    </row>
    <row r="252" spans="1:1" ht="13.2">
      <c r="A252" s="48"/>
    </row>
    <row r="253" spans="1:1" ht="13.2">
      <c r="A253" s="48"/>
    </row>
    <row r="254" spans="1:1" ht="13.2">
      <c r="A254" s="48"/>
    </row>
    <row r="255" spans="1:1" ht="13.2">
      <c r="A255" s="48"/>
    </row>
    <row r="256" spans="1:1" ht="13.2">
      <c r="A256" s="48"/>
    </row>
    <row r="257" spans="1:1" ht="13.2">
      <c r="A257" s="48"/>
    </row>
    <row r="258" spans="1:1" ht="13.2">
      <c r="A258" s="48"/>
    </row>
    <row r="259" spans="1:1" ht="13.2">
      <c r="A259" s="48"/>
    </row>
    <row r="260" spans="1:1" ht="13.2">
      <c r="A260" s="48"/>
    </row>
    <row r="261" spans="1:1" ht="13.2">
      <c r="A261" s="48"/>
    </row>
    <row r="262" spans="1:1" ht="13.2">
      <c r="A262" s="48"/>
    </row>
    <row r="263" spans="1:1" ht="13.2">
      <c r="A263" s="48"/>
    </row>
    <row r="264" spans="1:1" ht="13.2">
      <c r="A264" s="48"/>
    </row>
    <row r="265" spans="1:1" ht="13.2">
      <c r="A265" s="48"/>
    </row>
    <row r="266" spans="1:1" ht="13.2">
      <c r="A266" s="48"/>
    </row>
    <row r="267" spans="1:1" ht="13.2">
      <c r="A267" s="48"/>
    </row>
    <row r="268" spans="1:1" ht="13.2">
      <c r="A268" s="48"/>
    </row>
    <row r="269" spans="1:1" ht="13.2">
      <c r="A269" s="48"/>
    </row>
    <row r="270" spans="1:1" ht="13.2">
      <c r="A270" s="48"/>
    </row>
    <row r="271" spans="1:1" ht="13.2">
      <c r="A271" s="48"/>
    </row>
    <row r="272" spans="1:1" ht="13.2">
      <c r="A272" s="48"/>
    </row>
    <row r="273" spans="1:1" ht="13.2">
      <c r="A273" s="48"/>
    </row>
    <row r="274" spans="1:1" ht="13.2">
      <c r="A274" s="48"/>
    </row>
    <row r="275" spans="1:1" ht="13.2">
      <c r="A275" s="48"/>
    </row>
    <row r="276" spans="1:1" ht="13.2">
      <c r="A276" s="48"/>
    </row>
    <row r="277" spans="1:1" ht="13.2">
      <c r="A277" s="48"/>
    </row>
    <row r="278" spans="1:1" ht="13.2">
      <c r="A278" s="48"/>
    </row>
    <row r="279" spans="1:1" ht="13.2">
      <c r="A279" s="48"/>
    </row>
    <row r="280" spans="1:1" ht="13.2">
      <c r="A280" s="48"/>
    </row>
    <row r="281" spans="1:1" ht="13.2">
      <c r="A281" s="48"/>
    </row>
    <row r="282" spans="1:1" ht="13.2">
      <c r="A282" s="48"/>
    </row>
    <row r="283" spans="1:1" ht="13.2">
      <c r="A283" s="48"/>
    </row>
    <row r="284" spans="1:1" ht="13.2">
      <c r="A284" s="48"/>
    </row>
    <row r="285" spans="1:1" ht="13.2">
      <c r="A285" s="48"/>
    </row>
    <row r="286" spans="1:1" ht="13.2">
      <c r="A286" s="48"/>
    </row>
    <row r="287" spans="1:1" ht="13.2">
      <c r="A287" s="48"/>
    </row>
    <row r="288" spans="1:1" ht="13.2">
      <c r="A288" s="48"/>
    </row>
    <row r="289" spans="1:1" ht="13.2">
      <c r="A289" s="48"/>
    </row>
    <row r="290" spans="1:1" ht="13.2">
      <c r="A290" s="48"/>
    </row>
    <row r="291" spans="1:1" ht="13.2">
      <c r="A291" s="48"/>
    </row>
    <row r="292" spans="1:1" ht="13.2">
      <c r="A292" s="48"/>
    </row>
    <row r="293" spans="1:1" ht="13.2">
      <c r="A293" s="48"/>
    </row>
    <row r="294" spans="1:1" ht="13.2">
      <c r="A294" s="48"/>
    </row>
    <row r="295" spans="1:1" ht="13.2">
      <c r="A295" s="48"/>
    </row>
    <row r="296" spans="1:1" ht="13.2">
      <c r="A296" s="48"/>
    </row>
    <row r="297" spans="1:1" ht="13.2">
      <c r="A297" s="48"/>
    </row>
    <row r="298" spans="1:1" ht="13.2">
      <c r="A298" s="48"/>
    </row>
    <row r="299" spans="1:1" ht="13.2">
      <c r="A299" s="48"/>
    </row>
    <row r="300" spans="1:1" ht="13.2">
      <c r="A300" s="48"/>
    </row>
    <row r="301" spans="1:1" ht="13.2">
      <c r="A301" s="48"/>
    </row>
    <row r="302" spans="1:1" ht="13.2">
      <c r="A302" s="48"/>
    </row>
    <row r="303" spans="1:1" ht="13.2">
      <c r="A303" s="48"/>
    </row>
    <row r="304" spans="1:1" ht="13.2">
      <c r="A304" s="48"/>
    </row>
    <row r="305" spans="1:1" ht="13.2">
      <c r="A305" s="48"/>
    </row>
    <row r="306" spans="1:1" ht="13.2">
      <c r="A306" s="48"/>
    </row>
    <row r="307" spans="1:1" ht="13.2">
      <c r="A307" s="48"/>
    </row>
    <row r="308" spans="1:1" ht="13.2">
      <c r="A308" s="48"/>
    </row>
    <row r="309" spans="1:1" ht="13.2">
      <c r="A309" s="48"/>
    </row>
    <row r="310" spans="1:1" ht="13.2">
      <c r="A310" s="48"/>
    </row>
    <row r="311" spans="1:1" ht="13.2">
      <c r="A311" s="48"/>
    </row>
    <row r="312" spans="1:1" ht="13.2">
      <c r="A312" s="48"/>
    </row>
    <row r="313" spans="1:1" ht="13.2">
      <c r="A313" s="48"/>
    </row>
    <row r="314" spans="1:1" ht="13.2">
      <c r="A314" s="48"/>
    </row>
    <row r="315" spans="1:1" ht="13.2">
      <c r="A315" s="48"/>
    </row>
    <row r="316" spans="1:1" ht="13.2">
      <c r="A316" s="48"/>
    </row>
    <row r="317" spans="1:1" ht="13.2">
      <c r="A317" s="48"/>
    </row>
    <row r="318" spans="1:1" ht="13.2">
      <c r="A318" s="48"/>
    </row>
    <row r="319" spans="1:1" ht="13.2">
      <c r="A319" s="48"/>
    </row>
    <row r="320" spans="1:1" ht="13.2">
      <c r="A320" s="48"/>
    </row>
    <row r="321" spans="1:1" ht="13.2">
      <c r="A321" s="48"/>
    </row>
    <row r="322" spans="1:1" ht="13.2">
      <c r="A322" s="48"/>
    </row>
    <row r="323" spans="1:1" ht="13.2">
      <c r="A323" s="48"/>
    </row>
    <row r="324" spans="1:1" ht="13.2">
      <c r="A324" s="48"/>
    </row>
    <row r="325" spans="1:1" ht="13.2">
      <c r="A325" s="48"/>
    </row>
    <row r="326" spans="1:1" ht="13.2">
      <c r="A326" s="48"/>
    </row>
    <row r="327" spans="1:1" ht="13.2">
      <c r="A327" s="48"/>
    </row>
    <row r="328" spans="1:1" ht="13.2">
      <c r="A328" s="48"/>
    </row>
    <row r="329" spans="1:1" ht="13.2">
      <c r="A329" s="48"/>
    </row>
    <row r="330" spans="1:1" ht="13.2">
      <c r="A330" s="48"/>
    </row>
    <row r="331" spans="1:1" ht="13.2">
      <c r="A331" s="48"/>
    </row>
    <row r="332" spans="1:1" ht="13.2">
      <c r="A332" s="48"/>
    </row>
    <row r="333" spans="1:1" ht="13.2">
      <c r="A333" s="48"/>
    </row>
    <row r="334" spans="1:1" ht="13.2">
      <c r="A334" s="48"/>
    </row>
    <row r="335" spans="1:1" ht="13.2">
      <c r="A335" s="48"/>
    </row>
    <row r="336" spans="1:1" ht="13.2">
      <c r="A336" s="48"/>
    </row>
    <row r="337" spans="1:1" ht="13.2">
      <c r="A337" s="48"/>
    </row>
    <row r="338" spans="1:1" ht="13.2">
      <c r="A338" s="48"/>
    </row>
    <row r="339" spans="1:1" ht="13.2">
      <c r="A339" s="48"/>
    </row>
    <row r="340" spans="1:1" ht="13.2">
      <c r="A340" s="48"/>
    </row>
    <row r="341" spans="1:1" ht="13.2">
      <c r="A341" s="48"/>
    </row>
    <row r="342" spans="1:1" ht="13.2">
      <c r="A342" s="48"/>
    </row>
    <row r="343" spans="1:1" ht="13.2">
      <c r="A343" s="48"/>
    </row>
    <row r="344" spans="1:1" ht="13.2">
      <c r="A344" s="48"/>
    </row>
    <row r="345" spans="1:1" ht="13.2">
      <c r="A345" s="48"/>
    </row>
    <row r="346" spans="1:1" ht="13.2">
      <c r="A346" s="48"/>
    </row>
    <row r="347" spans="1:1" ht="13.2">
      <c r="A347" s="48"/>
    </row>
    <row r="348" spans="1:1" ht="13.2">
      <c r="A348" s="48"/>
    </row>
    <row r="349" spans="1:1" ht="13.2">
      <c r="A349" s="48"/>
    </row>
    <row r="350" spans="1:1" ht="13.2">
      <c r="A350" s="48"/>
    </row>
    <row r="351" spans="1:1" ht="13.2">
      <c r="A351" s="48"/>
    </row>
    <row r="352" spans="1:1" ht="13.2">
      <c r="A352" s="48"/>
    </row>
    <row r="353" spans="1:1" ht="13.2">
      <c r="A353" s="48"/>
    </row>
    <row r="354" spans="1:1" ht="13.2">
      <c r="A354" s="48"/>
    </row>
    <row r="355" spans="1:1" ht="13.2">
      <c r="A355" s="48"/>
    </row>
    <row r="356" spans="1:1" ht="13.2">
      <c r="A356" s="48"/>
    </row>
    <row r="357" spans="1:1" ht="13.2">
      <c r="A357" s="48"/>
    </row>
    <row r="358" spans="1:1" ht="13.2">
      <c r="A358" s="48"/>
    </row>
    <row r="359" spans="1:1" ht="13.2">
      <c r="A359" s="48"/>
    </row>
    <row r="360" spans="1:1" ht="13.2">
      <c r="A360" s="48"/>
    </row>
    <row r="361" spans="1:1" ht="13.2">
      <c r="A361" s="48"/>
    </row>
    <row r="362" spans="1:1" ht="13.2">
      <c r="A362" s="48"/>
    </row>
    <row r="363" spans="1:1" ht="13.2">
      <c r="A363" s="48"/>
    </row>
    <row r="364" spans="1:1" ht="13.2">
      <c r="A364" s="48"/>
    </row>
    <row r="365" spans="1:1" ht="13.2">
      <c r="A365" s="48"/>
    </row>
    <row r="366" spans="1:1" ht="13.2">
      <c r="A366" s="48"/>
    </row>
    <row r="367" spans="1:1" ht="13.2">
      <c r="A367" s="48"/>
    </row>
    <row r="368" spans="1:1" ht="13.2">
      <c r="A368" s="48"/>
    </row>
    <row r="369" spans="1:1" ht="13.2">
      <c r="A369" s="48"/>
    </row>
    <row r="370" spans="1:1" ht="13.2">
      <c r="A370" s="48"/>
    </row>
    <row r="371" spans="1:1" ht="13.2">
      <c r="A371" s="48"/>
    </row>
    <row r="372" spans="1:1" ht="13.2">
      <c r="A372" s="48"/>
    </row>
    <row r="373" spans="1:1" ht="13.2">
      <c r="A373" s="48"/>
    </row>
    <row r="374" spans="1:1" ht="13.2">
      <c r="A374" s="48"/>
    </row>
    <row r="375" spans="1:1" ht="13.2">
      <c r="A375" s="48"/>
    </row>
    <row r="376" spans="1:1" ht="13.2">
      <c r="A376" s="48"/>
    </row>
    <row r="377" spans="1:1" ht="13.2">
      <c r="A377" s="48"/>
    </row>
    <row r="378" spans="1:1" ht="13.2">
      <c r="A378" s="48"/>
    </row>
    <row r="379" spans="1:1" ht="13.2">
      <c r="A379" s="48"/>
    </row>
    <row r="380" spans="1:1" ht="13.2">
      <c r="A380" s="48"/>
    </row>
    <row r="381" spans="1:1" ht="13.2">
      <c r="A381" s="48"/>
    </row>
    <row r="382" spans="1:1" ht="13.2">
      <c r="A382" s="48"/>
    </row>
    <row r="383" spans="1:1" ht="13.2">
      <c r="A383" s="48"/>
    </row>
    <row r="384" spans="1:1" ht="13.2">
      <c r="A384" s="48"/>
    </row>
    <row r="385" spans="1:1" ht="13.2">
      <c r="A385" s="48"/>
    </row>
    <row r="386" spans="1:1" ht="13.2">
      <c r="A386" s="48"/>
    </row>
    <row r="387" spans="1:1" ht="13.2">
      <c r="A387" s="48"/>
    </row>
    <row r="388" spans="1:1" ht="13.2">
      <c r="A388" s="48"/>
    </row>
    <row r="389" spans="1:1" ht="13.2">
      <c r="A389" s="48"/>
    </row>
    <row r="390" spans="1:1" ht="13.2">
      <c r="A390" s="48"/>
    </row>
    <row r="391" spans="1:1" ht="13.2">
      <c r="A391" s="48"/>
    </row>
    <row r="392" spans="1:1" ht="13.2">
      <c r="A392" s="48"/>
    </row>
    <row r="393" spans="1:1" ht="13.2">
      <c r="A393" s="48"/>
    </row>
    <row r="394" spans="1:1" ht="13.2">
      <c r="A394" s="48"/>
    </row>
    <row r="395" spans="1:1" ht="13.2">
      <c r="A395" s="48"/>
    </row>
    <row r="396" spans="1:1" ht="13.2">
      <c r="A396" s="48"/>
    </row>
    <row r="397" spans="1:1" ht="13.2">
      <c r="A397" s="48"/>
    </row>
    <row r="398" spans="1:1" ht="13.2">
      <c r="A398" s="48"/>
    </row>
    <row r="399" spans="1:1" ht="13.2">
      <c r="A399" s="48"/>
    </row>
    <row r="400" spans="1:1" ht="13.2">
      <c r="A400" s="48"/>
    </row>
    <row r="401" spans="1:1" ht="13.2">
      <c r="A401" s="48"/>
    </row>
    <row r="402" spans="1:1" ht="13.2">
      <c r="A402" s="48"/>
    </row>
    <row r="403" spans="1:1" ht="13.2">
      <c r="A403" s="48"/>
    </row>
    <row r="404" spans="1:1" ht="13.2">
      <c r="A404" s="48"/>
    </row>
    <row r="405" spans="1:1" ht="13.2">
      <c r="A405" s="48"/>
    </row>
    <row r="406" spans="1:1" ht="13.2">
      <c r="A406" s="48"/>
    </row>
    <row r="407" spans="1:1" ht="13.2">
      <c r="A407" s="48"/>
    </row>
    <row r="408" spans="1:1" ht="13.2">
      <c r="A408" s="48"/>
    </row>
    <row r="409" spans="1:1" ht="13.2">
      <c r="A409" s="48"/>
    </row>
    <row r="410" spans="1:1" ht="13.2">
      <c r="A410" s="48"/>
    </row>
    <row r="411" spans="1:1" ht="13.2">
      <c r="A411" s="48"/>
    </row>
    <row r="412" spans="1:1" ht="13.2">
      <c r="A412" s="48"/>
    </row>
    <row r="413" spans="1:1" ht="13.2">
      <c r="A413" s="48"/>
    </row>
    <row r="414" spans="1:1" ht="13.2">
      <c r="A414" s="48"/>
    </row>
    <row r="415" spans="1:1" ht="13.2">
      <c r="A415" s="48"/>
    </row>
    <row r="416" spans="1:1" ht="13.2">
      <c r="A416" s="48"/>
    </row>
    <row r="417" spans="1:1" ht="13.2">
      <c r="A417" s="48"/>
    </row>
    <row r="418" spans="1:1" ht="13.2">
      <c r="A418" s="48"/>
    </row>
    <row r="419" spans="1:1" ht="13.2">
      <c r="A419" s="48"/>
    </row>
    <row r="420" spans="1:1" ht="13.2">
      <c r="A420" s="48"/>
    </row>
    <row r="421" spans="1:1" ht="13.2">
      <c r="A421" s="48"/>
    </row>
    <row r="422" spans="1:1" ht="13.2">
      <c r="A422" s="48"/>
    </row>
    <row r="423" spans="1:1" ht="13.2">
      <c r="A423" s="48"/>
    </row>
    <row r="424" spans="1:1" ht="13.2">
      <c r="A424" s="48"/>
    </row>
    <row r="425" spans="1:1" ht="13.2">
      <c r="A425" s="48"/>
    </row>
    <row r="426" spans="1:1" ht="13.2">
      <c r="A426" s="48"/>
    </row>
    <row r="427" spans="1:1" ht="13.2">
      <c r="A427" s="48"/>
    </row>
    <row r="428" spans="1:1" ht="13.2">
      <c r="A428" s="48"/>
    </row>
    <row r="429" spans="1:1" ht="13.2">
      <c r="A429" s="48"/>
    </row>
    <row r="430" spans="1:1" ht="13.2">
      <c r="A430" s="48"/>
    </row>
    <row r="431" spans="1:1" ht="13.2">
      <c r="A431" s="48"/>
    </row>
    <row r="432" spans="1:1" ht="13.2">
      <c r="A432" s="48"/>
    </row>
    <row r="433" spans="1:1" ht="13.2">
      <c r="A433" s="48"/>
    </row>
    <row r="434" spans="1:1" ht="13.2">
      <c r="A434" s="48"/>
    </row>
    <row r="435" spans="1:1" ht="13.2">
      <c r="A435" s="48"/>
    </row>
    <row r="436" spans="1:1" ht="13.2">
      <c r="A436" s="48"/>
    </row>
    <row r="437" spans="1:1" ht="13.2">
      <c r="A437" s="48"/>
    </row>
    <row r="438" spans="1:1" ht="13.2">
      <c r="A438" s="48"/>
    </row>
    <row r="439" spans="1:1" ht="13.2">
      <c r="A439" s="48"/>
    </row>
    <row r="440" spans="1:1" ht="13.2">
      <c r="A440" s="48"/>
    </row>
    <row r="441" spans="1:1" ht="13.2">
      <c r="A441" s="48"/>
    </row>
    <row r="442" spans="1:1" ht="13.2">
      <c r="A442" s="48"/>
    </row>
    <row r="443" spans="1:1" ht="13.2">
      <c r="A443" s="48"/>
    </row>
    <row r="444" spans="1:1" ht="13.2">
      <c r="A444" s="48"/>
    </row>
    <row r="445" spans="1:1" ht="13.2">
      <c r="A445" s="48"/>
    </row>
    <row r="446" spans="1:1" ht="13.2">
      <c r="A446" s="48"/>
    </row>
    <row r="447" spans="1:1" ht="13.2">
      <c r="A447" s="48"/>
    </row>
    <row r="448" spans="1:1" ht="13.2">
      <c r="A448" s="48"/>
    </row>
    <row r="449" spans="1:1" ht="13.2">
      <c r="A449" s="48"/>
    </row>
    <row r="450" spans="1:1" ht="13.2">
      <c r="A450" s="48"/>
    </row>
    <row r="451" spans="1:1" ht="13.2">
      <c r="A451" s="48"/>
    </row>
    <row r="452" spans="1:1" ht="13.2">
      <c r="A452" s="48"/>
    </row>
    <row r="453" spans="1:1" ht="13.2">
      <c r="A453" s="48"/>
    </row>
    <row r="454" spans="1:1" ht="13.2">
      <c r="A454" s="48"/>
    </row>
    <row r="455" spans="1:1" ht="13.2">
      <c r="A455" s="48"/>
    </row>
    <row r="456" spans="1:1" ht="13.2">
      <c r="A456" s="48"/>
    </row>
    <row r="457" spans="1:1" ht="13.2">
      <c r="A457" s="48"/>
    </row>
    <row r="458" spans="1:1" ht="13.2">
      <c r="A458" s="48"/>
    </row>
    <row r="459" spans="1:1" ht="13.2">
      <c r="A459" s="48"/>
    </row>
    <row r="460" spans="1:1" ht="13.2">
      <c r="A460" s="48"/>
    </row>
    <row r="461" spans="1:1" ht="13.2">
      <c r="A461" s="48"/>
    </row>
    <row r="462" spans="1:1" ht="13.2">
      <c r="A462" s="48"/>
    </row>
    <row r="463" spans="1:1" ht="13.2">
      <c r="A463" s="48"/>
    </row>
    <row r="464" spans="1:1" ht="13.2">
      <c r="A464" s="48"/>
    </row>
    <row r="465" spans="1:1" ht="13.2">
      <c r="A465" s="48"/>
    </row>
    <row r="466" spans="1:1" ht="13.2">
      <c r="A466" s="48"/>
    </row>
    <row r="467" spans="1:1" ht="13.2">
      <c r="A467" s="48"/>
    </row>
    <row r="468" spans="1:1" ht="13.2">
      <c r="A468" s="48"/>
    </row>
    <row r="469" spans="1:1" ht="13.2">
      <c r="A469" s="48"/>
    </row>
    <row r="470" spans="1:1" ht="13.2">
      <c r="A470" s="48"/>
    </row>
    <row r="471" spans="1:1" ht="13.2">
      <c r="A471" s="48"/>
    </row>
    <row r="472" spans="1:1" ht="13.2">
      <c r="A472" s="48"/>
    </row>
    <row r="473" spans="1:1" ht="13.2">
      <c r="A473" s="48"/>
    </row>
    <row r="474" spans="1:1" ht="13.2">
      <c r="A474" s="48"/>
    </row>
    <row r="475" spans="1:1" ht="13.2">
      <c r="A475" s="48"/>
    </row>
    <row r="476" spans="1:1" ht="13.2">
      <c r="A476" s="48"/>
    </row>
    <row r="477" spans="1:1" ht="13.2">
      <c r="A477" s="48"/>
    </row>
    <row r="478" spans="1:1" ht="13.2">
      <c r="A478" s="48"/>
    </row>
    <row r="479" spans="1:1" ht="13.2">
      <c r="A479" s="48"/>
    </row>
    <row r="480" spans="1:1" ht="13.2">
      <c r="A480" s="48"/>
    </row>
    <row r="481" spans="1:1" ht="13.2">
      <c r="A481" s="48"/>
    </row>
    <row r="482" spans="1:1" ht="13.2">
      <c r="A482" s="48"/>
    </row>
    <row r="483" spans="1:1" ht="13.2">
      <c r="A483" s="48"/>
    </row>
    <row r="484" spans="1:1" ht="13.2">
      <c r="A484" s="48"/>
    </row>
    <row r="485" spans="1:1" ht="13.2">
      <c r="A485" s="48"/>
    </row>
    <row r="486" spans="1:1" ht="13.2">
      <c r="A486" s="48"/>
    </row>
    <row r="487" spans="1:1" ht="13.2">
      <c r="A487" s="48"/>
    </row>
    <row r="488" spans="1:1" ht="13.2">
      <c r="A488" s="48"/>
    </row>
    <row r="489" spans="1:1" ht="13.2">
      <c r="A489" s="48"/>
    </row>
    <row r="490" spans="1:1" ht="13.2">
      <c r="A490" s="48"/>
    </row>
    <row r="491" spans="1:1" ht="13.2">
      <c r="A491" s="48"/>
    </row>
    <row r="492" spans="1:1" ht="13.2">
      <c r="A492" s="48"/>
    </row>
    <row r="493" spans="1:1" ht="13.2">
      <c r="A493" s="48"/>
    </row>
    <row r="494" spans="1:1" ht="13.2">
      <c r="A494" s="48"/>
    </row>
    <row r="495" spans="1:1" ht="13.2">
      <c r="A495" s="48"/>
    </row>
    <row r="496" spans="1:1" ht="13.2">
      <c r="A496" s="48"/>
    </row>
    <row r="497" spans="1:1" ht="13.2">
      <c r="A497" s="48"/>
    </row>
    <row r="498" spans="1:1" ht="13.2">
      <c r="A498" s="48"/>
    </row>
    <row r="499" spans="1:1" ht="13.2">
      <c r="A499" s="48"/>
    </row>
    <row r="500" spans="1:1" ht="13.2">
      <c r="A500" s="48"/>
    </row>
    <row r="501" spans="1:1" ht="13.2">
      <c r="A501" s="48"/>
    </row>
    <row r="502" spans="1:1" ht="13.2">
      <c r="A502" s="48"/>
    </row>
    <row r="503" spans="1:1" ht="13.2">
      <c r="A503" s="48"/>
    </row>
    <row r="504" spans="1:1" ht="13.2">
      <c r="A504" s="48"/>
    </row>
    <row r="505" spans="1:1" ht="13.2">
      <c r="A505" s="48"/>
    </row>
    <row r="506" spans="1:1" ht="13.2">
      <c r="A506" s="48"/>
    </row>
    <row r="507" spans="1:1" ht="13.2">
      <c r="A507" s="48"/>
    </row>
    <row r="508" spans="1:1" ht="13.2">
      <c r="A508" s="48"/>
    </row>
    <row r="509" spans="1:1" ht="13.2">
      <c r="A509" s="48"/>
    </row>
    <row r="510" spans="1:1" ht="13.2">
      <c r="A510" s="48"/>
    </row>
    <row r="511" spans="1:1" ht="13.2">
      <c r="A511" s="48"/>
    </row>
    <row r="512" spans="1:1" ht="13.2">
      <c r="A512" s="48"/>
    </row>
    <row r="513" spans="1:1" ht="13.2">
      <c r="A513" s="48"/>
    </row>
    <row r="514" spans="1:1" ht="13.2">
      <c r="A514" s="48"/>
    </row>
    <row r="515" spans="1:1" ht="13.2">
      <c r="A515" s="48"/>
    </row>
    <row r="516" spans="1:1" ht="13.2">
      <c r="A516" s="48"/>
    </row>
    <row r="517" spans="1:1" ht="13.2">
      <c r="A517" s="48"/>
    </row>
    <row r="518" spans="1:1" ht="13.2">
      <c r="A518" s="48"/>
    </row>
    <row r="519" spans="1:1" ht="13.2">
      <c r="A519" s="48"/>
    </row>
    <row r="520" spans="1:1" ht="13.2">
      <c r="A520" s="48"/>
    </row>
    <row r="521" spans="1:1" ht="13.2">
      <c r="A521" s="48"/>
    </row>
    <row r="522" spans="1:1" ht="13.2">
      <c r="A522" s="48"/>
    </row>
    <row r="523" spans="1:1" ht="13.2">
      <c r="A523" s="48"/>
    </row>
    <row r="524" spans="1:1" ht="13.2">
      <c r="A524" s="48"/>
    </row>
    <row r="525" spans="1:1" ht="13.2">
      <c r="A525" s="48"/>
    </row>
    <row r="526" spans="1:1" ht="13.2">
      <c r="A526" s="48"/>
    </row>
    <row r="527" spans="1:1" ht="13.2">
      <c r="A527" s="48"/>
    </row>
    <row r="528" spans="1:1" ht="13.2">
      <c r="A528" s="48"/>
    </row>
    <row r="529" spans="1:1" ht="13.2">
      <c r="A529" s="48"/>
    </row>
    <row r="530" spans="1:1" ht="13.2">
      <c r="A530" s="48"/>
    </row>
    <row r="531" spans="1:1" ht="13.2">
      <c r="A531" s="48"/>
    </row>
    <row r="532" spans="1:1" ht="13.2">
      <c r="A532" s="48"/>
    </row>
    <row r="533" spans="1:1" ht="13.2">
      <c r="A533" s="48"/>
    </row>
    <row r="534" spans="1:1" ht="13.2">
      <c r="A534" s="48"/>
    </row>
    <row r="535" spans="1:1" ht="13.2">
      <c r="A535" s="48"/>
    </row>
    <row r="536" spans="1:1" ht="13.2">
      <c r="A536" s="48"/>
    </row>
    <row r="537" spans="1:1" ht="13.2">
      <c r="A537" s="48"/>
    </row>
    <row r="538" spans="1:1" ht="13.2">
      <c r="A538" s="48"/>
    </row>
    <row r="539" spans="1:1" ht="13.2">
      <c r="A539" s="48"/>
    </row>
    <row r="540" spans="1:1" ht="13.2">
      <c r="A540" s="48"/>
    </row>
    <row r="541" spans="1:1" ht="13.2">
      <c r="A541" s="48"/>
    </row>
    <row r="542" spans="1:1" ht="13.2">
      <c r="A542" s="48"/>
    </row>
    <row r="543" spans="1:1" ht="13.2">
      <c r="A543" s="48"/>
    </row>
    <row r="544" spans="1:1" ht="13.2">
      <c r="A544" s="48"/>
    </row>
    <row r="545" spans="1:1" ht="13.2">
      <c r="A545" s="48"/>
    </row>
    <row r="546" spans="1:1" ht="13.2">
      <c r="A546" s="48"/>
    </row>
    <row r="547" spans="1:1" ht="13.2">
      <c r="A547" s="48"/>
    </row>
    <row r="548" spans="1:1" ht="13.2">
      <c r="A548" s="48"/>
    </row>
    <row r="549" spans="1:1" ht="13.2">
      <c r="A549" s="48"/>
    </row>
    <row r="550" spans="1:1" ht="13.2">
      <c r="A550" s="48"/>
    </row>
    <row r="551" spans="1:1" ht="13.2">
      <c r="A551" s="48"/>
    </row>
    <row r="552" spans="1:1" ht="13.2">
      <c r="A552" s="48"/>
    </row>
    <row r="553" spans="1:1" ht="13.2">
      <c r="A553" s="48"/>
    </row>
    <row r="554" spans="1:1" ht="13.2">
      <c r="A554" s="48"/>
    </row>
    <row r="555" spans="1:1" ht="13.2">
      <c r="A555" s="48"/>
    </row>
    <row r="556" spans="1:1" ht="13.2">
      <c r="A556" s="48"/>
    </row>
    <row r="557" spans="1:1" ht="13.2">
      <c r="A557" s="48"/>
    </row>
    <row r="558" spans="1:1" ht="13.2">
      <c r="A558" s="48"/>
    </row>
    <row r="559" spans="1:1" ht="13.2">
      <c r="A559" s="48"/>
    </row>
    <row r="560" spans="1:1" ht="13.2">
      <c r="A560" s="48"/>
    </row>
    <row r="561" spans="1:1" ht="13.2">
      <c r="A561" s="48"/>
    </row>
    <row r="562" spans="1:1" ht="13.2">
      <c r="A562" s="48"/>
    </row>
    <row r="563" spans="1:1" ht="13.2">
      <c r="A563" s="48"/>
    </row>
    <row r="564" spans="1:1" ht="13.2">
      <c r="A564" s="48"/>
    </row>
    <row r="565" spans="1:1" ht="13.2">
      <c r="A565" s="48"/>
    </row>
    <row r="566" spans="1:1" ht="13.2">
      <c r="A566" s="48"/>
    </row>
    <row r="567" spans="1:1" ht="13.2">
      <c r="A567" s="48"/>
    </row>
    <row r="568" spans="1:1" ht="13.2">
      <c r="A568" s="48"/>
    </row>
    <row r="569" spans="1:1" ht="13.2">
      <c r="A569" s="48"/>
    </row>
    <row r="570" spans="1:1" ht="13.2">
      <c r="A570" s="48"/>
    </row>
    <row r="571" spans="1:1" ht="13.2">
      <c r="A571" s="48"/>
    </row>
    <row r="572" spans="1:1" ht="13.2">
      <c r="A572" s="48"/>
    </row>
    <row r="573" spans="1:1" ht="13.2">
      <c r="A573" s="48"/>
    </row>
    <row r="574" spans="1:1" ht="13.2">
      <c r="A574" s="48"/>
    </row>
    <row r="575" spans="1:1" ht="13.2">
      <c r="A575" s="48"/>
    </row>
    <row r="576" spans="1:1" ht="13.2">
      <c r="A576" s="48"/>
    </row>
    <row r="577" spans="1:1" ht="13.2">
      <c r="A577" s="48"/>
    </row>
    <row r="578" spans="1:1" ht="13.2">
      <c r="A578" s="48"/>
    </row>
    <row r="579" spans="1:1" ht="13.2">
      <c r="A579" s="48"/>
    </row>
    <row r="580" spans="1:1" ht="13.2">
      <c r="A580" s="48"/>
    </row>
    <row r="581" spans="1:1" ht="13.2">
      <c r="A581" s="48"/>
    </row>
    <row r="582" spans="1:1" ht="13.2">
      <c r="A582" s="48"/>
    </row>
    <row r="583" spans="1:1" ht="13.2">
      <c r="A583" s="48"/>
    </row>
    <row r="584" spans="1:1" ht="13.2">
      <c r="A584" s="48"/>
    </row>
    <row r="585" spans="1:1" ht="13.2">
      <c r="A585" s="48"/>
    </row>
    <row r="586" spans="1:1" ht="13.2">
      <c r="A586" s="48"/>
    </row>
    <row r="587" spans="1:1" ht="13.2">
      <c r="A587" s="48"/>
    </row>
    <row r="588" spans="1:1" ht="13.2">
      <c r="A588" s="48"/>
    </row>
    <row r="589" spans="1:1" ht="13.2">
      <c r="A589" s="48"/>
    </row>
    <row r="590" spans="1:1" ht="13.2">
      <c r="A590" s="48"/>
    </row>
    <row r="591" spans="1:1" ht="13.2">
      <c r="A591" s="48"/>
    </row>
    <row r="592" spans="1:1" ht="13.2">
      <c r="A592" s="48"/>
    </row>
    <row r="593" spans="1:1" ht="13.2">
      <c r="A593" s="48"/>
    </row>
    <row r="594" spans="1:1" ht="13.2">
      <c r="A594" s="48"/>
    </row>
    <row r="595" spans="1:1" ht="13.2">
      <c r="A595" s="48"/>
    </row>
    <row r="596" spans="1:1" ht="13.2">
      <c r="A596" s="48"/>
    </row>
    <row r="597" spans="1:1" ht="13.2">
      <c r="A597" s="48"/>
    </row>
    <row r="598" spans="1:1" ht="13.2">
      <c r="A598" s="48"/>
    </row>
    <row r="599" spans="1:1" ht="13.2">
      <c r="A599" s="48"/>
    </row>
    <row r="600" spans="1:1" ht="13.2">
      <c r="A600" s="48"/>
    </row>
    <row r="601" spans="1:1" ht="13.2">
      <c r="A601" s="48"/>
    </row>
    <row r="602" spans="1:1" ht="13.2">
      <c r="A602" s="48"/>
    </row>
    <row r="603" spans="1:1" ht="13.2">
      <c r="A603" s="48"/>
    </row>
    <row r="604" spans="1:1" ht="13.2">
      <c r="A604" s="48"/>
    </row>
    <row r="605" spans="1:1" ht="13.2">
      <c r="A605" s="48"/>
    </row>
    <row r="606" spans="1:1" ht="13.2">
      <c r="A606" s="48"/>
    </row>
    <row r="607" spans="1:1" ht="13.2">
      <c r="A607" s="48"/>
    </row>
    <row r="608" spans="1:1" ht="13.2">
      <c r="A608" s="48"/>
    </row>
    <row r="609" spans="1:1" ht="13.2">
      <c r="A609" s="48"/>
    </row>
    <row r="610" spans="1:1" ht="13.2">
      <c r="A610" s="48"/>
    </row>
    <row r="611" spans="1:1" ht="13.2">
      <c r="A611" s="48"/>
    </row>
    <row r="612" spans="1:1" ht="13.2">
      <c r="A612" s="48"/>
    </row>
    <row r="613" spans="1:1" ht="13.2">
      <c r="A613" s="48"/>
    </row>
    <row r="614" spans="1:1" ht="13.2">
      <c r="A614" s="48"/>
    </row>
    <row r="615" spans="1:1" ht="13.2">
      <c r="A615" s="48"/>
    </row>
    <row r="616" spans="1:1" ht="13.2">
      <c r="A616" s="48"/>
    </row>
    <row r="617" spans="1:1" ht="13.2">
      <c r="A617" s="48"/>
    </row>
    <row r="618" spans="1:1" ht="13.2">
      <c r="A618" s="48"/>
    </row>
    <row r="619" spans="1:1" ht="13.2">
      <c r="A619" s="48"/>
    </row>
    <row r="620" spans="1:1" ht="13.2">
      <c r="A620" s="48"/>
    </row>
    <row r="621" spans="1:1" ht="13.2">
      <c r="A621" s="48"/>
    </row>
    <row r="622" spans="1:1" ht="13.2">
      <c r="A622" s="48"/>
    </row>
    <row r="623" spans="1:1" ht="13.2">
      <c r="A623" s="48"/>
    </row>
    <row r="624" spans="1:1" ht="13.2">
      <c r="A624" s="48"/>
    </row>
    <row r="625" spans="1:1" ht="13.2">
      <c r="A625" s="48"/>
    </row>
    <row r="626" spans="1:1" ht="13.2">
      <c r="A626" s="48"/>
    </row>
    <row r="627" spans="1:1" ht="13.2">
      <c r="A627" s="48"/>
    </row>
    <row r="628" spans="1:1" ht="13.2">
      <c r="A628" s="48"/>
    </row>
    <row r="629" spans="1:1" ht="13.2">
      <c r="A629" s="48"/>
    </row>
    <row r="630" spans="1:1" ht="13.2">
      <c r="A630" s="48"/>
    </row>
    <row r="631" spans="1:1" ht="13.2">
      <c r="A631" s="48"/>
    </row>
    <row r="632" spans="1:1" ht="13.2">
      <c r="A632" s="48"/>
    </row>
    <row r="633" spans="1:1" ht="13.2">
      <c r="A633" s="48"/>
    </row>
    <row r="634" spans="1:1" ht="13.2">
      <c r="A634" s="48"/>
    </row>
    <row r="635" spans="1:1" ht="13.2">
      <c r="A635" s="48"/>
    </row>
    <row r="636" spans="1:1" ht="13.2">
      <c r="A636" s="48"/>
    </row>
    <row r="637" spans="1:1" ht="13.2">
      <c r="A637" s="48"/>
    </row>
    <row r="638" spans="1:1" ht="13.2">
      <c r="A638" s="48"/>
    </row>
    <row r="639" spans="1:1" ht="13.2">
      <c r="A639" s="48"/>
    </row>
    <row r="640" spans="1:1" ht="13.2">
      <c r="A640" s="48"/>
    </row>
    <row r="641" spans="1:1" ht="13.2">
      <c r="A641" s="48"/>
    </row>
    <row r="642" spans="1:1" ht="13.2">
      <c r="A642" s="48"/>
    </row>
    <row r="643" spans="1:1" ht="13.2">
      <c r="A643" s="48"/>
    </row>
    <row r="644" spans="1:1" ht="13.2">
      <c r="A644" s="48"/>
    </row>
    <row r="645" spans="1:1" ht="13.2">
      <c r="A645" s="48"/>
    </row>
    <row r="646" spans="1:1" ht="13.2">
      <c r="A646" s="48"/>
    </row>
    <row r="647" spans="1:1" ht="13.2">
      <c r="A647" s="48"/>
    </row>
    <row r="648" spans="1:1" ht="13.2">
      <c r="A648" s="48"/>
    </row>
    <row r="649" spans="1:1" ht="13.2">
      <c r="A649" s="48"/>
    </row>
    <row r="650" spans="1:1" ht="13.2">
      <c r="A650" s="48"/>
    </row>
    <row r="651" spans="1:1" ht="13.2">
      <c r="A651" s="48"/>
    </row>
    <row r="652" spans="1:1" ht="13.2">
      <c r="A652" s="48"/>
    </row>
    <row r="653" spans="1:1" ht="13.2">
      <c r="A653" s="48"/>
    </row>
    <row r="654" spans="1:1" ht="13.2">
      <c r="A654" s="48"/>
    </row>
    <row r="655" spans="1:1" ht="13.2">
      <c r="A655" s="48"/>
    </row>
    <row r="656" spans="1:1" ht="13.2">
      <c r="A656" s="48"/>
    </row>
    <row r="657" spans="1:1" ht="13.2">
      <c r="A657" s="48"/>
    </row>
    <row r="658" spans="1:1" ht="13.2">
      <c r="A658" s="48"/>
    </row>
    <row r="659" spans="1:1" ht="13.2">
      <c r="A659" s="48"/>
    </row>
    <row r="660" spans="1:1" ht="13.2">
      <c r="A660" s="48"/>
    </row>
    <row r="661" spans="1:1" ht="13.2">
      <c r="A661" s="48"/>
    </row>
    <row r="662" spans="1:1" ht="13.2">
      <c r="A662" s="48"/>
    </row>
    <row r="663" spans="1:1" ht="13.2">
      <c r="A663" s="48"/>
    </row>
    <row r="664" spans="1:1" ht="13.2">
      <c r="A664" s="48"/>
    </row>
    <row r="665" spans="1:1" ht="13.2">
      <c r="A665" s="48"/>
    </row>
    <row r="666" spans="1:1" ht="13.2">
      <c r="A666" s="48"/>
    </row>
    <row r="667" spans="1:1" ht="13.2">
      <c r="A667" s="48"/>
    </row>
    <row r="668" spans="1:1" ht="13.2">
      <c r="A668" s="48"/>
    </row>
    <row r="669" spans="1:1" ht="13.2">
      <c r="A669" s="48"/>
    </row>
    <row r="670" spans="1:1" ht="13.2">
      <c r="A670" s="48"/>
    </row>
    <row r="671" spans="1:1" ht="13.2">
      <c r="A671" s="48"/>
    </row>
    <row r="672" spans="1:1" ht="13.2">
      <c r="A672" s="48"/>
    </row>
    <row r="673" spans="1:1" ht="13.2">
      <c r="A673" s="48"/>
    </row>
    <row r="674" spans="1:1" ht="13.2">
      <c r="A674" s="48"/>
    </row>
    <row r="675" spans="1:1" ht="13.2">
      <c r="A675" s="48"/>
    </row>
    <row r="676" spans="1:1" ht="13.2">
      <c r="A676" s="48"/>
    </row>
    <row r="677" spans="1:1" ht="13.2">
      <c r="A677" s="48"/>
    </row>
    <row r="678" spans="1:1" ht="13.2">
      <c r="A678" s="48"/>
    </row>
    <row r="679" spans="1:1" ht="13.2">
      <c r="A679" s="48"/>
    </row>
    <row r="680" spans="1:1" ht="13.2">
      <c r="A680" s="48"/>
    </row>
    <row r="681" spans="1:1" ht="13.2">
      <c r="A681" s="48"/>
    </row>
    <row r="682" spans="1:1" ht="13.2">
      <c r="A682" s="48"/>
    </row>
    <row r="683" spans="1:1" ht="13.2">
      <c r="A683" s="48"/>
    </row>
    <row r="684" spans="1:1" ht="13.2">
      <c r="A684" s="48"/>
    </row>
    <row r="685" spans="1:1" ht="13.2">
      <c r="A685" s="48"/>
    </row>
    <row r="686" spans="1:1" ht="13.2">
      <c r="A686" s="48"/>
    </row>
    <row r="687" spans="1:1" ht="13.2">
      <c r="A687" s="48"/>
    </row>
    <row r="688" spans="1:1" ht="13.2">
      <c r="A688" s="48"/>
    </row>
    <row r="689" spans="1:1" ht="13.2">
      <c r="A689" s="48"/>
    </row>
    <row r="690" spans="1:1" ht="13.2">
      <c r="A690" s="48"/>
    </row>
    <row r="691" spans="1:1" ht="13.2">
      <c r="A691" s="48"/>
    </row>
    <row r="692" spans="1:1" ht="13.2">
      <c r="A692" s="48"/>
    </row>
    <row r="693" spans="1:1" ht="13.2">
      <c r="A693" s="48"/>
    </row>
    <row r="694" spans="1:1" ht="13.2">
      <c r="A694" s="48"/>
    </row>
    <row r="695" spans="1:1" ht="13.2">
      <c r="A695" s="48"/>
    </row>
    <row r="696" spans="1:1" ht="13.2">
      <c r="A696" s="48"/>
    </row>
    <row r="697" spans="1:1" ht="13.2">
      <c r="A697" s="48"/>
    </row>
    <row r="698" spans="1:1" ht="13.2">
      <c r="A698" s="48"/>
    </row>
    <row r="699" spans="1:1" ht="13.2">
      <c r="A699" s="48"/>
    </row>
    <row r="700" spans="1:1" ht="13.2">
      <c r="A700" s="48"/>
    </row>
    <row r="701" spans="1:1" ht="13.2">
      <c r="A701" s="48"/>
    </row>
    <row r="702" spans="1:1" ht="13.2">
      <c r="A702" s="48"/>
    </row>
    <row r="703" spans="1:1" ht="13.2">
      <c r="A703" s="48"/>
    </row>
    <row r="704" spans="1:1" ht="13.2">
      <c r="A704" s="48"/>
    </row>
    <row r="705" spans="1:1" ht="13.2">
      <c r="A705" s="48"/>
    </row>
    <row r="706" spans="1:1" ht="13.2">
      <c r="A706" s="48"/>
    </row>
    <row r="707" spans="1:1" ht="13.2">
      <c r="A707" s="48"/>
    </row>
    <row r="708" spans="1:1" ht="13.2">
      <c r="A708" s="48"/>
    </row>
    <row r="709" spans="1:1" ht="13.2">
      <c r="A709" s="48"/>
    </row>
    <row r="710" spans="1:1" ht="13.2">
      <c r="A710" s="48"/>
    </row>
    <row r="711" spans="1:1" ht="13.2">
      <c r="A711" s="48"/>
    </row>
    <row r="712" spans="1:1" ht="13.2">
      <c r="A712" s="48"/>
    </row>
    <row r="713" spans="1:1" ht="13.2">
      <c r="A713" s="48"/>
    </row>
    <row r="714" spans="1:1" ht="13.2">
      <c r="A714" s="48"/>
    </row>
    <row r="715" spans="1:1" ht="13.2">
      <c r="A715" s="48"/>
    </row>
    <row r="716" spans="1:1" ht="13.2">
      <c r="A716" s="48"/>
    </row>
    <row r="717" spans="1:1" ht="13.2">
      <c r="A717" s="48"/>
    </row>
    <row r="718" spans="1:1" ht="13.2">
      <c r="A718" s="48"/>
    </row>
    <row r="719" spans="1:1" ht="13.2">
      <c r="A719" s="48"/>
    </row>
    <row r="720" spans="1:1" ht="13.2">
      <c r="A720" s="48"/>
    </row>
    <row r="721" spans="1:1" ht="13.2">
      <c r="A721" s="48"/>
    </row>
    <row r="722" spans="1:1" ht="13.2">
      <c r="A722" s="48"/>
    </row>
    <row r="723" spans="1:1" ht="13.2">
      <c r="A723" s="48"/>
    </row>
    <row r="724" spans="1:1" ht="13.2">
      <c r="A724" s="48"/>
    </row>
    <row r="725" spans="1:1" ht="13.2">
      <c r="A725" s="48"/>
    </row>
    <row r="726" spans="1:1" ht="13.2">
      <c r="A726" s="48"/>
    </row>
    <row r="727" spans="1:1" ht="13.2">
      <c r="A727" s="48"/>
    </row>
    <row r="728" spans="1:1" ht="13.2">
      <c r="A728" s="48"/>
    </row>
    <row r="729" spans="1:1" ht="13.2">
      <c r="A729" s="48"/>
    </row>
    <row r="730" spans="1:1" ht="13.2">
      <c r="A730" s="48"/>
    </row>
    <row r="731" spans="1:1" ht="13.2">
      <c r="A731" s="48"/>
    </row>
    <row r="732" spans="1:1" ht="13.2">
      <c r="A732" s="48"/>
    </row>
    <row r="733" spans="1:1" ht="13.2">
      <c r="A733" s="48"/>
    </row>
    <row r="734" spans="1:1" ht="13.2">
      <c r="A734" s="48"/>
    </row>
    <row r="735" spans="1:1" ht="13.2">
      <c r="A735" s="48"/>
    </row>
    <row r="736" spans="1:1" ht="13.2">
      <c r="A736" s="48"/>
    </row>
    <row r="737" spans="1:1" ht="13.2">
      <c r="A737" s="48"/>
    </row>
    <row r="738" spans="1:1" ht="13.2">
      <c r="A738" s="48"/>
    </row>
    <row r="739" spans="1:1" ht="13.2">
      <c r="A739" s="48"/>
    </row>
    <row r="740" spans="1:1" ht="13.2">
      <c r="A740" s="48"/>
    </row>
    <row r="741" spans="1:1" ht="13.2">
      <c r="A741" s="48"/>
    </row>
    <row r="742" spans="1:1" ht="13.2">
      <c r="A742" s="48"/>
    </row>
    <row r="743" spans="1:1" ht="13.2">
      <c r="A743" s="48"/>
    </row>
    <row r="744" spans="1:1" ht="13.2">
      <c r="A744" s="48"/>
    </row>
    <row r="745" spans="1:1" ht="13.2">
      <c r="A745" s="48"/>
    </row>
    <row r="746" spans="1:1" ht="13.2">
      <c r="A746" s="48"/>
    </row>
    <row r="747" spans="1:1" ht="13.2">
      <c r="A747" s="48"/>
    </row>
    <row r="748" spans="1:1" ht="13.2">
      <c r="A748" s="48"/>
    </row>
    <row r="749" spans="1:1" ht="13.2">
      <c r="A749" s="48"/>
    </row>
    <row r="750" spans="1:1" ht="13.2">
      <c r="A750" s="48"/>
    </row>
    <row r="751" spans="1:1" ht="13.2">
      <c r="A751" s="48"/>
    </row>
    <row r="752" spans="1:1" ht="13.2">
      <c r="A752" s="48"/>
    </row>
    <row r="753" spans="1:1" ht="13.2">
      <c r="A753" s="48"/>
    </row>
    <row r="754" spans="1:1" ht="13.2">
      <c r="A754" s="48"/>
    </row>
    <row r="755" spans="1:1" ht="13.2">
      <c r="A755" s="48"/>
    </row>
    <row r="756" spans="1:1" ht="13.2">
      <c r="A756" s="48"/>
    </row>
    <row r="757" spans="1:1" ht="13.2">
      <c r="A757" s="48"/>
    </row>
    <row r="758" spans="1:1" ht="13.2">
      <c r="A758" s="48"/>
    </row>
    <row r="759" spans="1:1" ht="13.2">
      <c r="A759" s="48"/>
    </row>
    <row r="760" spans="1:1" ht="13.2">
      <c r="A760" s="48"/>
    </row>
    <row r="761" spans="1:1" ht="13.2">
      <c r="A761" s="48"/>
    </row>
    <row r="762" spans="1:1" ht="13.2">
      <c r="A762" s="48"/>
    </row>
    <row r="763" spans="1:1" ht="13.2">
      <c r="A763" s="48"/>
    </row>
    <row r="764" spans="1:1" ht="13.2">
      <c r="A764" s="48"/>
    </row>
    <row r="765" spans="1:1" ht="13.2">
      <c r="A765" s="48"/>
    </row>
    <row r="766" spans="1:1" ht="13.2">
      <c r="A766" s="48"/>
    </row>
    <row r="767" spans="1:1" ht="13.2">
      <c r="A767" s="48"/>
    </row>
    <row r="768" spans="1:1" ht="13.2">
      <c r="A768" s="48"/>
    </row>
    <row r="769" spans="1:1" ht="13.2">
      <c r="A769" s="48"/>
    </row>
    <row r="770" spans="1:1" ht="13.2">
      <c r="A770" s="48"/>
    </row>
    <row r="771" spans="1:1" ht="13.2">
      <c r="A771" s="48"/>
    </row>
    <row r="772" spans="1:1" ht="13.2">
      <c r="A772" s="48"/>
    </row>
    <row r="773" spans="1:1" ht="13.2">
      <c r="A773" s="48"/>
    </row>
    <row r="774" spans="1:1" ht="13.2">
      <c r="A774" s="48"/>
    </row>
    <row r="775" spans="1:1" ht="13.2">
      <c r="A775" s="48"/>
    </row>
    <row r="776" spans="1:1" ht="13.2">
      <c r="A776" s="48"/>
    </row>
    <row r="777" spans="1:1" ht="13.2">
      <c r="A777" s="48"/>
    </row>
    <row r="778" spans="1:1" ht="13.2">
      <c r="A778" s="48"/>
    </row>
    <row r="779" spans="1:1" ht="13.2">
      <c r="A779" s="48"/>
    </row>
    <row r="780" spans="1:1" ht="13.2">
      <c r="A780" s="48"/>
    </row>
    <row r="781" spans="1:1" ht="13.2">
      <c r="A781" s="48"/>
    </row>
    <row r="782" spans="1:1" ht="13.2">
      <c r="A782" s="48"/>
    </row>
    <row r="783" spans="1:1" ht="13.2">
      <c r="A783" s="48"/>
    </row>
    <row r="784" spans="1:1" ht="13.2">
      <c r="A784" s="48"/>
    </row>
    <row r="785" spans="1:1" ht="13.2">
      <c r="A785" s="48"/>
    </row>
    <row r="786" spans="1:1" ht="13.2">
      <c r="A786" s="48"/>
    </row>
    <row r="787" spans="1:1" ht="13.2">
      <c r="A787" s="48"/>
    </row>
    <row r="788" spans="1:1" ht="13.2">
      <c r="A788" s="48"/>
    </row>
    <row r="789" spans="1:1" ht="13.2">
      <c r="A789" s="48"/>
    </row>
    <row r="790" spans="1:1" ht="13.2">
      <c r="A790" s="48"/>
    </row>
    <row r="791" spans="1:1" ht="13.2">
      <c r="A791" s="48"/>
    </row>
    <row r="792" spans="1:1" ht="13.2">
      <c r="A792" s="48"/>
    </row>
    <row r="793" spans="1:1" ht="13.2">
      <c r="A793" s="48"/>
    </row>
    <row r="794" spans="1:1" ht="13.2">
      <c r="A794" s="48"/>
    </row>
    <row r="795" spans="1:1" ht="13.2">
      <c r="A795" s="48"/>
    </row>
    <row r="796" spans="1:1" ht="13.2">
      <c r="A796" s="48"/>
    </row>
    <row r="797" spans="1:1" ht="13.2">
      <c r="A797" s="48"/>
    </row>
    <row r="798" spans="1:1" ht="13.2">
      <c r="A798" s="48"/>
    </row>
    <row r="799" spans="1:1" ht="13.2">
      <c r="A799" s="48"/>
    </row>
    <row r="800" spans="1:1" ht="13.2">
      <c r="A800" s="48"/>
    </row>
    <row r="801" spans="1:1" ht="13.2">
      <c r="A801" s="48"/>
    </row>
    <row r="802" spans="1:1" ht="13.2">
      <c r="A802" s="48"/>
    </row>
    <row r="803" spans="1:1" ht="13.2">
      <c r="A803" s="48"/>
    </row>
    <row r="804" spans="1:1" ht="13.2">
      <c r="A804" s="48"/>
    </row>
    <row r="805" spans="1:1" ht="13.2">
      <c r="A805" s="48"/>
    </row>
    <row r="806" spans="1:1" ht="13.2">
      <c r="A806" s="48"/>
    </row>
    <row r="807" spans="1:1" ht="13.2">
      <c r="A807" s="48"/>
    </row>
    <row r="808" spans="1:1" ht="13.2">
      <c r="A808" s="48"/>
    </row>
    <row r="809" spans="1:1" ht="13.2">
      <c r="A809" s="48"/>
    </row>
    <row r="810" spans="1:1" ht="13.2">
      <c r="A810" s="48"/>
    </row>
    <row r="811" spans="1:1" ht="13.2">
      <c r="A811" s="48"/>
    </row>
    <row r="812" spans="1:1" ht="13.2">
      <c r="A812" s="48"/>
    </row>
    <row r="813" spans="1:1" ht="13.2">
      <c r="A813" s="48"/>
    </row>
    <row r="814" spans="1:1" ht="13.2">
      <c r="A814" s="48"/>
    </row>
    <row r="815" spans="1:1" ht="13.2">
      <c r="A815" s="48"/>
    </row>
    <row r="816" spans="1:1" ht="13.2">
      <c r="A816" s="48"/>
    </row>
    <row r="817" spans="1:1" ht="13.2">
      <c r="A817" s="48"/>
    </row>
    <row r="818" spans="1:1" ht="13.2">
      <c r="A818" s="48"/>
    </row>
    <row r="819" spans="1:1" ht="13.2">
      <c r="A819" s="48"/>
    </row>
  </sheetData>
  <mergeCells count="3">
    <mergeCell ref="A2:A5"/>
    <mergeCell ref="F6:M6"/>
    <mergeCell ref="A1:M1"/>
  </mergeCells>
  <conditionalFormatting sqref="I7:K133">
    <cfRule type="expression" dxfId="1" priority="2">
      <formula>I7&gt;I$5</formula>
    </cfRule>
  </conditionalFormatting>
  <conditionalFormatting sqref="L7:M133">
    <cfRule type="expression" dxfId="0" priority="4">
      <formula>AND(L7&gt;L$5,L7&lt;&gt;"")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819"/>
  <sheetViews>
    <sheetView topLeftCell="J1" workbookViewId="0">
      <pane ySplit="6" topLeftCell="A131" activePane="bottomLeft" state="frozen"/>
      <selection pane="bottomLeft" activeCell="B8" sqref="B8"/>
    </sheetView>
  </sheetViews>
  <sheetFormatPr defaultColWidth="14.44140625" defaultRowHeight="15.75" customHeight="1"/>
  <cols>
    <col min="1" max="1" width="13.6640625" customWidth="1"/>
    <col min="2" max="2" width="37.6640625" customWidth="1"/>
    <col min="3" max="3" width="7" customWidth="1"/>
    <col min="4" max="4" width="9.109375" customWidth="1"/>
    <col min="5" max="5" width="10.33203125" customWidth="1"/>
    <col min="6" max="20" width="11.5546875" customWidth="1"/>
  </cols>
  <sheetData>
    <row r="1" spans="1:20" ht="17.399999999999999">
      <c r="A1" s="54" t="str">
        <f ca="1">CONCATENATE("Attendance Upto ",TEXT(DATE(2017,MONTH(NOW())-1,1),"mmmm")," 2018")</f>
        <v>Attendance Upto January 2018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6"/>
    </row>
    <row r="2" spans="1:20" ht="45" customHeight="1">
      <c r="A2" s="49" t="s">
        <v>6</v>
      </c>
      <c r="B2" s="16" t="s">
        <v>7</v>
      </c>
      <c r="C2" s="17" t="s">
        <v>8</v>
      </c>
      <c r="D2" s="18" t="s">
        <v>8</v>
      </c>
      <c r="E2" s="18"/>
      <c r="F2" s="18" t="s">
        <v>9</v>
      </c>
      <c r="G2" s="18" t="s">
        <v>9</v>
      </c>
      <c r="H2" s="18" t="s">
        <v>10</v>
      </c>
      <c r="I2" s="18" t="s">
        <v>11</v>
      </c>
      <c r="J2" s="18" t="s">
        <v>11</v>
      </c>
      <c r="K2" s="18" t="s">
        <v>12</v>
      </c>
      <c r="L2" s="18" t="s">
        <v>13</v>
      </c>
      <c r="M2" s="18" t="s">
        <v>14</v>
      </c>
      <c r="N2" s="18" t="s">
        <v>15</v>
      </c>
      <c r="O2" s="18" t="s">
        <v>16</v>
      </c>
      <c r="P2" s="18" t="s">
        <v>17</v>
      </c>
      <c r="Q2" s="18" t="s">
        <v>18</v>
      </c>
      <c r="R2" s="18" t="s">
        <v>1</v>
      </c>
      <c r="S2" s="18" t="s">
        <v>0</v>
      </c>
      <c r="T2" s="18"/>
    </row>
    <row r="3" spans="1:20" ht="22.5" customHeight="1">
      <c r="A3" s="50"/>
      <c r="B3" s="19" t="s">
        <v>19</v>
      </c>
      <c r="C3" s="20"/>
      <c r="D3" s="20"/>
      <c r="E3" s="20"/>
      <c r="F3" s="21" t="s">
        <v>20</v>
      </c>
      <c r="G3" s="21" t="s">
        <v>21</v>
      </c>
      <c r="H3" s="21"/>
      <c r="I3" s="21" t="s">
        <v>22</v>
      </c>
      <c r="J3" s="21" t="s">
        <v>23</v>
      </c>
      <c r="K3" s="21"/>
      <c r="L3" s="21" t="s">
        <v>24</v>
      </c>
      <c r="M3" s="21" t="s">
        <v>25</v>
      </c>
      <c r="N3" s="21" t="s">
        <v>25</v>
      </c>
      <c r="O3" s="21" t="s">
        <v>25</v>
      </c>
      <c r="P3" s="21" t="s">
        <v>26</v>
      </c>
      <c r="Q3" s="21" t="s">
        <v>27</v>
      </c>
      <c r="R3" s="21" t="s">
        <v>28</v>
      </c>
      <c r="S3" s="21" t="s">
        <v>29</v>
      </c>
      <c r="T3" s="21"/>
    </row>
    <row r="4" spans="1:20" ht="22.5" customHeight="1">
      <c r="A4" s="50"/>
      <c r="B4" s="22" t="s">
        <v>30</v>
      </c>
      <c r="C4" s="23"/>
      <c r="D4" s="23"/>
      <c r="E4" s="23"/>
      <c r="F4" s="24" t="str">
        <f ca="1">IFERROR(__xludf.DUMMYFUNCTION("IMPORTRANGE(""/1vFV8Qd6n0MrPHYBeVp1Y_eB_kbiC7J9TT1whrvu4Vkc"",""SEM2!E4"")"),"15")</f>
        <v>15</v>
      </c>
      <c r="G4" s="24" t="str">
        <f ca="1">IFERROR(__xludf.DUMMYFUNCTION("IMPORTRANGE(""1s_74kVqricL4AunR5DgkEUlmsHFVv0FwbAwsVetzz44"",""SEM2!e4"")"),"0")</f>
        <v>0</v>
      </c>
      <c r="H4" s="25">
        <f ca="1">F4+G4</f>
        <v>15</v>
      </c>
      <c r="I4" s="24" t="str">
        <f ca="1">IFERROR(__xludf.DUMMYFUNCTION("IMPORTRANGE(""1eDh0bZprejd8Sk-g0arGWs1CguB5h65CsNZb4ifRJyc"",""sem2!E4"")"),"6")</f>
        <v>6</v>
      </c>
      <c r="J4" s="24" t="str">
        <f ca="1">IFERROR(__xludf.DUMMYFUNCTION("IMPORTRANGE(""1cuHU18bgg3BYG1w3xCJzxwXR4awLsrxl306BRvyNzss"",""sem2!E4"")"),"18")</f>
        <v>18</v>
      </c>
      <c r="K4" s="25">
        <f ca="1">I4+J4</f>
        <v>24</v>
      </c>
      <c r="L4" s="24" t="str">
        <f ca="1">IFERROR(__xludf.DUMMYFUNCTION("IMPORTRANGE(""1p5A3O0mEnQlpJuaKt5PaP4N_H77OeN6ogxkOU5tadMA"",""sem2!E4"")"),"10")</f>
        <v>10</v>
      </c>
      <c r="M4" s="25" t="str">
        <f ca="1">IFERROR(__xludf.DUMMYFUNCTION("IMPORTRANGE(""1vexMb6Q7yWtFbCG3qtFokfxxtwWz-a3wGhRl3T7XfhE"",""sem2!F4:G4"")"),"#REF!")</f>
        <v>#REF!</v>
      </c>
      <c r="N4" s="25" t="e">
        <v>#REF!</v>
      </c>
      <c r="O4" s="25"/>
      <c r="P4" s="24" t="str">
        <f ca="1">OPT!F4</f>
        <v>5</v>
      </c>
      <c r="Q4" s="25" t="str">
        <f ca="1">OPT!H4</f>
        <v>12</v>
      </c>
      <c r="R4" s="25" t="str">
        <f ca="1">OPT!D4</f>
        <v>0</v>
      </c>
      <c r="S4" s="25" t="str">
        <f ca="1">OPT!B4</f>
        <v>0</v>
      </c>
      <c r="T4" s="25"/>
    </row>
    <row r="5" spans="1:20" ht="22.5" customHeight="1">
      <c r="A5" s="51"/>
      <c r="B5" s="26" t="s">
        <v>31</v>
      </c>
      <c r="C5" s="27"/>
      <c r="D5" s="27"/>
      <c r="E5" s="27"/>
      <c r="F5" s="28">
        <f t="shared" ref="F5:N5" ca="1" si="0">FLOOR(F4/4,1)</f>
        <v>3</v>
      </c>
      <c r="G5" s="29">
        <f t="shared" ca="1" si="0"/>
        <v>0</v>
      </c>
      <c r="H5" s="29">
        <f t="shared" ca="1" si="0"/>
        <v>3</v>
      </c>
      <c r="I5" s="30">
        <f t="shared" ca="1" si="0"/>
        <v>1</v>
      </c>
      <c r="J5" s="30">
        <f t="shared" ca="1" si="0"/>
        <v>4</v>
      </c>
      <c r="K5" s="30">
        <f t="shared" ca="1" si="0"/>
        <v>6</v>
      </c>
      <c r="L5" s="30">
        <f t="shared" ca="1" si="0"/>
        <v>2</v>
      </c>
      <c r="M5" s="29" t="e">
        <f t="shared" ca="1" si="0"/>
        <v>#VALUE!</v>
      </c>
      <c r="N5" s="29" t="e">
        <f t="shared" si="0"/>
        <v>#REF!</v>
      </c>
      <c r="O5" s="29"/>
      <c r="P5" s="29">
        <f t="shared" ref="P5:S5" ca="1" si="1">FLOOR(P4/4,1)</f>
        <v>1</v>
      </c>
      <c r="Q5" s="29">
        <f t="shared" ca="1" si="1"/>
        <v>3</v>
      </c>
      <c r="R5" s="29">
        <f t="shared" ca="1" si="1"/>
        <v>0</v>
      </c>
      <c r="S5" s="29">
        <f t="shared" ca="1" si="1"/>
        <v>0</v>
      </c>
      <c r="T5" s="29"/>
    </row>
    <row r="6" spans="1:20" ht="22.5" customHeight="1">
      <c r="A6" s="31" t="s">
        <v>5</v>
      </c>
      <c r="B6" s="32" t="s">
        <v>32</v>
      </c>
      <c r="C6" s="33" t="s">
        <v>33</v>
      </c>
      <c r="D6" s="33" t="s">
        <v>34</v>
      </c>
      <c r="E6" s="33" t="s">
        <v>35</v>
      </c>
      <c r="F6" s="52" t="s">
        <v>36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0" ht="22.5" customHeight="1">
      <c r="A7" s="34">
        <v>151</v>
      </c>
      <c r="B7" s="35" t="s">
        <v>37</v>
      </c>
      <c r="C7" s="36" t="s">
        <v>38</v>
      </c>
      <c r="D7" s="36" t="s">
        <v>39</v>
      </c>
      <c r="E7" s="36" t="s">
        <v>40</v>
      </c>
      <c r="F7" s="41">
        <f ca="1">'FYBA B'!F7/'FYBA B'!F$4</f>
        <v>0.6</v>
      </c>
      <c r="G7" s="41" t="e">
        <f>'FYBA B'!#REF!/'FYBA B'!#REF!</f>
        <v>#REF!</v>
      </c>
      <c r="H7" s="41" t="e">
        <f>'FYBA B'!#REF!/'FYBA B'!#REF!</f>
        <v>#REF!</v>
      </c>
      <c r="I7" s="41">
        <f ca="1">'FYBA B'!G7/'FYBA B'!G$4</f>
        <v>0.66666666666666663</v>
      </c>
      <c r="J7" s="41">
        <f ca="1">'FYBA B'!H7/'FYBA B'!H$4</f>
        <v>0.72222222222222221</v>
      </c>
      <c r="K7" s="41">
        <f ca="1">'FYBA B'!I7/'FYBA B'!I$4</f>
        <v>0.70833333333333337</v>
      </c>
      <c r="L7" s="41">
        <f ca="1">'FYBA B'!J7/'FYBA B'!J$4</f>
        <v>0.8</v>
      </c>
      <c r="M7" s="41" t="e">
        <f ca="1">'FYBA B'!K7/'FYBA B'!K$4</f>
        <v>#VALUE!</v>
      </c>
      <c r="N7" s="43" t="e">
        <f>'FYBA B'!#REF!/'FYBA B'!#REF!</f>
        <v>#REF!</v>
      </c>
      <c r="O7" s="44"/>
      <c r="P7" s="41" t="str">
        <f>IF(E7="History",'FYBA B'!L7/'FYBA B'!L$4,"")</f>
        <v/>
      </c>
      <c r="Q7" s="41">
        <f ca="1">IF(E7="Economics",'FYBA B'!M7/'FYBA B'!M$4,"")</f>
        <v>0.66666666666666663</v>
      </c>
      <c r="R7" s="41" t="str">
        <f ca="1">IF(F7="Hindi",'FYBA B'!#REF!/'FYBA B'!#REF!,"")</f>
        <v/>
      </c>
      <c r="S7" s="41" t="e">
        <f>IF(G7="French",'FYBA B'!#REF!/'FYBA B'!#REF!,"")</f>
        <v>#REF!</v>
      </c>
      <c r="T7" s="38"/>
    </row>
    <row r="8" spans="1:20" ht="22.5" customHeight="1">
      <c r="A8" s="34">
        <f t="shared" ref="A8:A133" si="2">A7+1</f>
        <v>152</v>
      </c>
      <c r="B8" s="45" t="s">
        <v>41</v>
      </c>
      <c r="C8" s="36" t="s">
        <v>42</v>
      </c>
      <c r="D8" s="36" t="s">
        <v>39</v>
      </c>
      <c r="E8" s="36" t="s">
        <v>43</v>
      </c>
      <c r="F8" s="41">
        <f ca="1">'FYBA B'!F8/'FYBA B'!F$4</f>
        <v>0.6</v>
      </c>
      <c r="G8" s="41" t="e">
        <f>'FYBA B'!#REF!/'FYBA B'!#REF!</f>
        <v>#REF!</v>
      </c>
      <c r="H8" s="41" t="e">
        <f>'FYBA B'!#REF!/'FYBA B'!#REF!</f>
        <v>#REF!</v>
      </c>
      <c r="I8" s="41">
        <f ca="1">'FYBA B'!G8/'FYBA B'!G$4</f>
        <v>0.33333333333333331</v>
      </c>
      <c r="J8" s="41">
        <f ca="1">'FYBA B'!H8/'FYBA B'!H$4</f>
        <v>0.61111111111111116</v>
      </c>
      <c r="K8" s="41">
        <f ca="1">'FYBA B'!I8/'FYBA B'!I$4</f>
        <v>0.54166666666666663</v>
      </c>
      <c r="L8" s="41">
        <f ca="1">'FYBA B'!J8/'FYBA B'!J$4</f>
        <v>0.6</v>
      </c>
      <c r="M8" s="41" t="e">
        <f ca="1">'FYBA B'!K8/'FYBA B'!K$4</f>
        <v>#VALUE!</v>
      </c>
      <c r="N8" s="43" t="e">
        <f>'FYBA B'!#REF!/'FYBA B'!#REF!</f>
        <v>#REF!</v>
      </c>
      <c r="O8" s="47"/>
      <c r="P8" s="41">
        <f ca="1">IF(E8="History",'FYBA B'!L8/'FYBA B'!L$4,"")</f>
        <v>0.8</v>
      </c>
      <c r="Q8" s="41" t="str">
        <f>IF(E8="Economics",'FYBA B'!M8/'FYBA B'!M$4,"")</f>
        <v/>
      </c>
      <c r="R8" s="41" t="str">
        <f ca="1">IF(F8="Hindi",'FYBA B'!#REF!/'FYBA B'!#REF!,"")</f>
        <v/>
      </c>
      <c r="S8" s="41" t="e">
        <f>IF(G8="French",'FYBA B'!#REF!/'FYBA B'!#REF!,"")</f>
        <v>#REF!</v>
      </c>
      <c r="T8" s="38"/>
    </row>
    <row r="9" spans="1:20" ht="22.5" customHeight="1">
      <c r="A9" s="34">
        <f t="shared" si="2"/>
        <v>153</v>
      </c>
      <c r="B9" s="45" t="s">
        <v>44</v>
      </c>
      <c r="C9" s="36" t="s">
        <v>45</v>
      </c>
      <c r="D9" s="36" t="s">
        <v>45</v>
      </c>
      <c r="E9" s="36" t="s">
        <v>45</v>
      </c>
      <c r="F9" s="41">
        <f ca="1">'FYBA B'!F9/'FYBA B'!F$4</f>
        <v>0</v>
      </c>
      <c r="G9" s="41" t="e">
        <f>'FYBA B'!#REF!/'FYBA B'!#REF!</f>
        <v>#REF!</v>
      </c>
      <c r="H9" s="41" t="e">
        <f>'FYBA B'!#REF!/'FYBA B'!#REF!</f>
        <v>#REF!</v>
      </c>
      <c r="I9" s="41">
        <f ca="1">'FYBA B'!G9/'FYBA B'!G$4</f>
        <v>1</v>
      </c>
      <c r="J9" s="41">
        <f ca="1">'FYBA B'!H9/'FYBA B'!H$4</f>
        <v>1</v>
      </c>
      <c r="K9" s="41">
        <f ca="1">'FYBA B'!I9/'FYBA B'!I$4</f>
        <v>1</v>
      </c>
      <c r="L9" s="41">
        <f ca="1">'FYBA B'!J9/'FYBA B'!J$4</f>
        <v>1</v>
      </c>
      <c r="M9" s="41" t="e">
        <f ca="1">'FYBA B'!K9/'FYBA B'!K$4</f>
        <v>#VALUE!</v>
      </c>
      <c r="N9" s="43" t="e">
        <f>'FYBA B'!#REF!/'FYBA B'!#REF!</f>
        <v>#REF!</v>
      </c>
      <c r="O9" s="47"/>
      <c r="P9" s="41" t="str">
        <f>IF(E9="History",'FYBA B'!L9/'FYBA B'!L$4,"")</f>
        <v/>
      </c>
      <c r="Q9" s="41" t="str">
        <f>IF(E9="Economics",'FYBA B'!M9/'FYBA B'!M$4,"")</f>
        <v/>
      </c>
      <c r="R9" s="41" t="str">
        <f ca="1">IF(F9="Hindi",'FYBA B'!#REF!/'FYBA B'!#REF!,"")</f>
        <v/>
      </c>
      <c r="S9" s="41" t="e">
        <f>IF(G9="French",'FYBA B'!#REF!/'FYBA B'!#REF!,"")</f>
        <v>#REF!</v>
      </c>
      <c r="T9" s="38"/>
    </row>
    <row r="10" spans="1:20" ht="22.5" customHeight="1">
      <c r="A10" s="34">
        <f t="shared" si="2"/>
        <v>154</v>
      </c>
      <c r="B10" s="45" t="s">
        <v>46</v>
      </c>
      <c r="C10" s="36" t="s">
        <v>38</v>
      </c>
      <c r="D10" s="36" t="s">
        <v>39</v>
      </c>
      <c r="E10" s="36" t="s">
        <v>40</v>
      </c>
      <c r="F10" s="41">
        <f ca="1">'FYBA B'!F10/'FYBA B'!F$4</f>
        <v>0.4</v>
      </c>
      <c r="G10" s="41" t="e">
        <f>'FYBA B'!#REF!/'FYBA B'!#REF!</f>
        <v>#REF!</v>
      </c>
      <c r="H10" s="41" t="e">
        <f>'FYBA B'!#REF!/'FYBA B'!#REF!</f>
        <v>#REF!</v>
      </c>
      <c r="I10" s="41">
        <f ca="1">'FYBA B'!G10/'FYBA B'!G$4</f>
        <v>0.33333333333333331</v>
      </c>
      <c r="J10" s="41">
        <f ca="1">'FYBA B'!H10/'FYBA B'!H$4</f>
        <v>0.44444444444444442</v>
      </c>
      <c r="K10" s="41">
        <f ca="1">'FYBA B'!I10/'FYBA B'!I$4</f>
        <v>0.41666666666666669</v>
      </c>
      <c r="L10" s="41">
        <f ca="1">'FYBA B'!J10/'FYBA B'!J$4</f>
        <v>0.3</v>
      </c>
      <c r="M10" s="41" t="e">
        <f ca="1">'FYBA B'!K10/'FYBA B'!K$4</f>
        <v>#VALUE!</v>
      </c>
      <c r="N10" s="43" t="e">
        <f>'FYBA B'!#REF!/'FYBA B'!#REF!</f>
        <v>#REF!</v>
      </c>
      <c r="O10" s="47"/>
      <c r="P10" s="41" t="str">
        <f>IF(E10="History",'FYBA B'!L10/'FYBA B'!L$4,"")</f>
        <v/>
      </c>
      <c r="Q10" s="41">
        <f ca="1">IF(E10="Economics",'FYBA B'!M10/'FYBA B'!M$4,"")</f>
        <v>0.25</v>
      </c>
      <c r="R10" s="41" t="str">
        <f ca="1">IF(F10="Hindi",'FYBA B'!#REF!/'FYBA B'!#REF!,"")</f>
        <v/>
      </c>
      <c r="S10" s="41" t="e">
        <f>IF(G10="French",'FYBA B'!#REF!/'FYBA B'!#REF!,"")</f>
        <v>#REF!</v>
      </c>
      <c r="T10" s="38"/>
    </row>
    <row r="11" spans="1:20" ht="22.5" customHeight="1">
      <c r="A11" s="34">
        <f t="shared" si="2"/>
        <v>155</v>
      </c>
      <c r="B11" s="45" t="s">
        <v>47</v>
      </c>
      <c r="C11" s="36" t="s">
        <v>38</v>
      </c>
      <c r="D11" s="36" t="s">
        <v>39</v>
      </c>
      <c r="E11" s="36" t="s">
        <v>40</v>
      </c>
      <c r="F11" s="41">
        <f ca="1">'FYBA B'!F11/'FYBA B'!F$4</f>
        <v>0.4</v>
      </c>
      <c r="G11" s="41" t="e">
        <f>'FYBA B'!#REF!/'FYBA B'!#REF!</f>
        <v>#REF!</v>
      </c>
      <c r="H11" s="41" t="e">
        <f>'FYBA B'!#REF!/'FYBA B'!#REF!</f>
        <v>#REF!</v>
      </c>
      <c r="I11" s="41">
        <f ca="1">'FYBA B'!G11/'FYBA B'!G$4</f>
        <v>0.5</v>
      </c>
      <c r="J11" s="41">
        <f ca="1">'FYBA B'!H11/'FYBA B'!H$4</f>
        <v>0.3888888888888889</v>
      </c>
      <c r="K11" s="41">
        <f ca="1">'FYBA B'!I11/'FYBA B'!I$4</f>
        <v>0.41666666666666669</v>
      </c>
      <c r="L11" s="41">
        <f ca="1">'FYBA B'!J11/'FYBA B'!J$4</f>
        <v>0.2</v>
      </c>
      <c r="M11" s="41" t="e">
        <f ca="1">'FYBA B'!K11/'FYBA B'!K$4</f>
        <v>#VALUE!</v>
      </c>
      <c r="N11" s="43" t="e">
        <f>'FYBA B'!#REF!/'FYBA B'!#REF!</f>
        <v>#REF!</v>
      </c>
      <c r="O11" s="47"/>
      <c r="P11" s="41" t="str">
        <f>IF(E11="History",'FYBA B'!L11/'FYBA B'!L$4,"")</f>
        <v/>
      </c>
      <c r="Q11" s="41">
        <f ca="1">IF(E11="Economics",'FYBA B'!M11/'FYBA B'!M$4,"")</f>
        <v>8.3333333333333329E-2</v>
      </c>
      <c r="R11" s="41" t="str">
        <f ca="1">IF(F11="Hindi",'FYBA B'!#REF!/'FYBA B'!#REF!,"")</f>
        <v/>
      </c>
      <c r="S11" s="41" t="e">
        <f>IF(G11="French",'FYBA B'!#REF!/'FYBA B'!#REF!,"")</f>
        <v>#REF!</v>
      </c>
      <c r="T11" s="38"/>
    </row>
    <row r="12" spans="1:20" ht="22.5" customHeight="1">
      <c r="A12" s="34">
        <f t="shared" si="2"/>
        <v>156</v>
      </c>
      <c r="B12" s="45" t="s">
        <v>48</v>
      </c>
      <c r="C12" s="36" t="s">
        <v>38</v>
      </c>
      <c r="D12" s="36" t="s">
        <v>39</v>
      </c>
      <c r="E12" s="36" t="s">
        <v>40</v>
      </c>
      <c r="F12" s="41">
        <f ca="1">'FYBA B'!F12/'FYBA B'!F$4</f>
        <v>0.66666666666666663</v>
      </c>
      <c r="G12" s="41" t="e">
        <f>'FYBA B'!#REF!/'FYBA B'!#REF!</f>
        <v>#REF!</v>
      </c>
      <c r="H12" s="41" t="e">
        <f>'FYBA B'!#REF!/'FYBA B'!#REF!</f>
        <v>#REF!</v>
      </c>
      <c r="I12" s="41">
        <f ca="1">'FYBA B'!G12/'FYBA B'!G$4</f>
        <v>0.5</v>
      </c>
      <c r="J12" s="41">
        <f ca="1">'FYBA B'!H12/'FYBA B'!H$4</f>
        <v>0.72222222222222221</v>
      </c>
      <c r="K12" s="41">
        <f ca="1">'FYBA B'!I12/'FYBA B'!I$4</f>
        <v>0.66666666666666663</v>
      </c>
      <c r="L12" s="41">
        <f ca="1">'FYBA B'!J12/'FYBA B'!J$4</f>
        <v>0.4</v>
      </c>
      <c r="M12" s="41" t="e">
        <f ca="1">'FYBA B'!K12/'FYBA B'!K$4</f>
        <v>#VALUE!</v>
      </c>
      <c r="N12" s="43" t="e">
        <f>'FYBA B'!#REF!/'FYBA B'!#REF!</f>
        <v>#REF!</v>
      </c>
      <c r="O12" s="47"/>
      <c r="P12" s="41" t="str">
        <f>IF(E12="History",'FYBA B'!L12/'FYBA B'!L$4,"")</f>
        <v/>
      </c>
      <c r="Q12" s="41">
        <f ca="1">IF(E12="Economics",'FYBA B'!M12/'FYBA B'!M$4,"")</f>
        <v>0.41666666666666669</v>
      </c>
      <c r="R12" s="41" t="str">
        <f ca="1">IF(F12="Hindi",'FYBA B'!#REF!/'FYBA B'!#REF!,"")</f>
        <v/>
      </c>
      <c r="S12" s="41" t="e">
        <f>IF(G12="French",'FYBA B'!#REF!/'FYBA B'!#REF!,"")</f>
        <v>#REF!</v>
      </c>
      <c r="T12" s="38"/>
    </row>
    <row r="13" spans="1:20" ht="22.5" customHeight="1">
      <c r="A13" s="34">
        <f t="shared" si="2"/>
        <v>157</v>
      </c>
      <c r="B13" s="45" t="s">
        <v>49</v>
      </c>
      <c r="C13" s="36" t="s">
        <v>38</v>
      </c>
      <c r="D13" s="36" t="s">
        <v>39</v>
      </c>
      <c r="E13" s="36" t="s">
        <v>40</v>
      </c>
      <c r="F13" s="41">
        <f ca="1">'FYBA B'!F13/'FYBA B'!F$4</f>
        <v>0.53333333333333333</v>
      </c>
      <c r="G13" s="41" t="e">
        <f>'FYBA B'!#REF!/'FYBA B'!#REF!</f>
        <v>#REF!</v>
      </c>
      <c r="H13" s="41" t="e">
        <f>'FYBA B'!#REF!/'FYBA B'!#REF!</f>
        <v>#REF!</v>
      </c>
      <c r="I13" s="41">
        <f ca="1">'FYBA B'!G13/'FYBA B'!G$4</f>
        <v>0.5</v>
      </c>
      <c r="J13" s="41">
        <f ca="1">'FYBA B'!H13/'FYBA B'!H$4</f>
        <v>0.55555555555555558</v>
      </c>
      <c r="K13" s="41">
        <f ca="1">'FYBA B'!I13/'FYBA B'!I$4</f>
        <v>0.54166666666666663</v>
      </c>
      <c r="L13" s="41">
        <f ca="1">'FYBA B'!J13/'FYBA B'!J$4</f>
        <v>0.3</v>
      </c>
      <c r="M13" s="41" t="e">
        <f ca="1">'FYBA B'!K13/'FYBA B'!K$4</f>
        <v>#VALUE!</v>
      </c>
      <c r="N13" s="43" t="e">
        <f>'FYBA B'!#REF!/'FYBA B'!#REF!</f>
        <v>#REF!</v>
      </c>
      <c r="O13" s="47"/>
      <c r="P13" s="41" t="str">
        <f>IF(E13="History",'FYBA B'!L13/'FYBA B'!L$4,"")</f>
        <v/>
      </c>
      <c r="Q13" s="41">
        <f ca="1">IF(E13="Economics",'FYBA B'!M13/'FYBA B'!M$4,"")</f>
        <v>0.33333333333333331</v>
      </c>
      <c r="R13" s="41" t="str">
        <f ca="1">IF(F13="Hindi",'FYBA B'!#REF!/'FYBA B'!#REF!,"")</f>
        <v/>
      </c>
      <c r="S13" s="41" t="e">
        <f>IF(G13="French",'FYBA B'!#REF!/'FYBA B'!#REF!,"")</f>
        <v>#REF!</v>
      </c>
      <c r="T13" s="38"/>
    </row>
    <row r="14" spans="1:20" ht="22.5" customHeight="1">
      <c r="A14" s="34">
        <f t="shared" si="2"/>
        <v>158</v>
      </c>
      <c r="B14" s="45" t="s">
        <v>50</v>
      </c>
      <c r="C14" s="36" t="s">
        <v>38</v>
      </c>
      <c r="D14" s="36" t="s">
        <v>39</v>
      </c>
      <c r="E14" s="36" t="s">
        <v>40</v>
      </c>
      <c r="F14" s="41">
        <f ca="1">'FYBA B'!F14/'FYBA B'!F$4</f>
        <v>0.93333333333333335</v>
      </c>
      <c r="G14" s="41" t="e">
        <f>'FYBA B'!#REF!/'FYBA B'!#REF!</f>
        <v>#REF!</v>
      </c>
      <c r="H14" s="41" t="e">
        <f>'FYBA B'!#REF!/'FYBA B'!#REF!</f>
        <v>#REF!</v>
      </c>
      <c r="I14" s="41">
        <f ca="1">'FYBA B'!G14/'FYBA B'!G$4</f>
        <v>1</v>
      </c>
      <c r="J14" s="41">
        <f ca="1">'FYBA B'!H14/'FYBA B'!H$4</f>
        <v>0.94444444444444442</v>
      </c>
      <c r="K14" s="41">
        <f ca="1">'FYBA B'!I14/'FYBA B'!I$4</f>
        <v>0.95833333333333337</v>
      </c>
      <c r="L14" s="41">
        <f ca="1">'FYBA B'!J14/'FYBA B'!J$4</f>
        <v>1</v>
      </c>
      <c r="M14" s="41" t="e">
        <f ca="1">'FYBA B'!K14/'FYBA B'!K$4</f>
        <v>#VALUE!</v>
      </c>
      <c r="N14" s="43" t="e">
        <f>'FYBA B'!#REF!/'FYBA B'!#REF!</f>
        <v>#REF!</v>
      </c>
      <c r="O14" s="47"/>
      <c r="P14" s="41" t="str">
        <f>IF(E14="History",'FYBA B'!L14/'FYBA B'!L$4,"")</f>
        <v/>
      </c>
      <c r="Q14" s="41">
        <f ca="1">IF(E14="Economics",'FYBA B'!M14/'FYBA B'!M$4,"")</f>
        <v>0.83333333333333337</v>
      </c>
      <c r="R14" s="41" t="str">
        <f ca="1">IF(F14="Hindi",'FYBA B'!#REF!/'FYBA B'!#REF!,"")</f>
        <v/>
      </c>
      <c r="S14" s="41" t="e">
        <f>IF(G14="French",'FYBA B'!#REF!/'FYBA B'!#REF!,"")</f>
        <v>#REF!</v>
      </c>
      <c r="T14" s="38"/>
    </row>
    <row r="15" spans="1:20" ht="22.5" customHeight="1">
      <c r="A15" s="34">
        <f t="shared" si="2"/>
        <v>159</v>
      </c>
      <c r="B15" s="45" t="s">
        <v>51</v>
      </c>
      <c r="C15" s="36" t="s">
        <v>38</v>
      </c>
      <c r="D15" s="36" t="s">
        <v>39</v>
      </c>
      <c r="E15" s="36" t="s">
        <v>43</v>
      </c>
      <c r="F15" s="41">
        <f ca="1">'FYBA B'!F15/'FYBA B'!F$4</f>
        <v>0.46666666666666667</v>
      </c>
      <c r="G15" s="41" t="e">
        <f>'FYBA B'!#REF!/'FYBA B'!#REF!</f>
        <v>#REF!</v>
      </c>
      <c r="H15" s="41" t="e">
        <f>'FYBA B'!#REF!/'FYBA B'!#REF!</f>
        <v>#REF!</v>
      </c>
      <c r="I15" s="41">
        <f ca="1">'FYBA B'!G15/'FYBA B'!G$4</f>
        <v>0.33333333333333331</v>
      </c>
      <c r="J15" s="41">
        <f ca="1">'FYBA B'!H15/'FYBA B'!H$4</f>
        <v>0.55555555555555558</v>
      </c>
      <c r="K15" s="41">
        <f ca="1">'FYBA B'!I15/'FYBA B'!I$4</f>
        <v>0.5</v>
      </c>
      <c r="L15" s="41">
        <f ca="1">'FYBA B'!J15/'FYBA B'!J$4</f>
        <v>0.7</v>
      </c>
      <c r="M15" s="41" t="e">
        <f ca="1">'FYBA B'!K15/'FYBA B'!K$4</f>
        <v>#VALUE!</v>
      </c>
      <c r="N15" s="43" t="e">
        <f>'FYBA B'!#REF!/'FYBA B'!#REF!</f>
        <v>#REF!</v>
      </c>
      <c r="O15" s="47"/>
      <c r="P15" s="41">
        <f>IF(E15="History",'FYBA B'!L15/'FYBA B'!L$4,"")</f>
        <v>1</v>
      </c>
      <c r="Q15" s="41" t="str">
        <f>IF(E15="Economics",'FYBA B'!M15/'FYBA B'!M$4,"")</f>
        <v/>
      </c>
      <c r="R15" s="41" t="str">
        <f ca="1">IF(F15="Hindi",'FYBA B'!#REF!/'FYBA B'!#REF!,"")</f>
        <v/>
      </c>
      <c r="S15" s="41" t="e">
        <f>IF(G15="French",'FYBA B'!#REF!/'FYBA B'!#REF!,"")</f>
        <v>#REF!</v>
      </c>
      <c r="T15" s="38"/>
    </row>
    <row r="16" spans="1:20" ht="22.5" customHeight="1">
      <c r="A16" s="34">
        <f t="shared" si="2"/>
        <v>160</v>
      </c>
      <c r="B16" s="45" t="s">
        <v>52</v>
      </c>
      <c r="C16" s="36" t="s">
        <v>38</v>
      </c>
      <c r="D16" s="36" t="s">
        <v>39</v>
      </c>
      <c r="E16" s="36" t="s">
        <v>40</v>
      </c>
      <c r="F16" s="41">
        <f ca="1">'FYBA B'!F16/'FYBA B'!F$4</f>
        <v>0.8</v>
      </c>
      <c r="G16" s="41" t="e">
        <f>'FYBA B'!#REF!/'FYBA B'!#REF!</f>
        <v>#REF!</v>
      </c>
      <c r="H16" s="41" t="e">
        <f>'FYBA B'!#REF!/'FYBA B'!#REF!</f>
        <v>#REF!</v>
      </c>
      <c r="I16" s="41">
        <f ca="1">'FYBA B'!G16/'FYBA B'!G$4</f>
        <v>0.83333333333333337</v>
      </c>
      <c r="J16" s="41">
        <f ca="1">'FYBA B'!H16/'FYBA B'!H$4</f>
        <v>0.88888888888888884</v>
      </c>
      <c r="K16" s="41">
        <f ca="1">'FYBA B'!I16/'FYBA B'!I$4</f>
        <v>0.875</v>
      </c>
      <c r="L16" s="41">
        <f ca="1">'FYBA B'!J16/'FYBA B'!J$4</f>
        <v>1</v>
      </c>
      <c r="M16" s="41" t="e">
        <f ca="1">'FYBA B'!K16/'FYBA B'!K$4</f>
        <v>#VALUE!</v>
      </c>
      <c r="N16" s="43" t="e">
        <f>'FYBA B'!#REF!/'FYBA B'!#REF!</f>
        <v>#REF!</v>
      </c>
      <c r="O16" s="47"/>
      <c r="P16" s="41" t="str">
        <f>IF(E16="History",'FYBA B'!L16/'FYBA B'!L$4,"")</f>
        <v/>
      </c>
      <c r="Q16" s="41">
        <f ca="1">IF(E16="Economics",'FYBA B'!M16/'FYBA B'!M$4,"")</f>
        <v>0.75</v>
      </c>
      <c r="R16" s="41" t="str">
        <f ca="1">IF(F16="Hindi",'FYBA B'!#REF!/'FYBA B'!#REF!,"")</f>
        <v/>
      </c>
      <c r="S16" s="41" t="e">
        <f>IF(G16="French",'FYBA B'!#REF!/'FYBA B'!#REF!,"")</f>
        <v>#REF!</v>
      </c>
      <c r="T16" s="38"/>
    </row>
    <row r="17" spans="1:20" ht="22.5" customHeight="1">
      <c r="A17" s="34">
        <f t="shared" si="2"/>
        <v>161</v>
      </c>
      <c r="B17" s="45" t="s">
        <v>53</v>
      </c>
      <c r="C17" s="36" t="s">
        <v>38</v>
      </c>
      <c r="D17" s="36" t="s">
        <v>39</v>
      </c>
      <c r="E17" s="36" t="s">
        <v>43</v>
      </c>
      <c r="F17" s="41">
        <f ca="1">'FYBA B'!F17/'FYBA B'!F$4</f>
        <v>0.8</v>
      </c>
      <c r="G17" s="41" t="e">
        <f>'FYBA B'!#REF!/'FYBA B'!#REF!</f>
        <v>#REF!</v>
      </c>
      <c r="H17" s="41" t="e">
        <f>'FYBA B'!#REF!/'FYBA B'!#REF!</f>
        <v>#REF!</v>
      </c>
      <c r="I17" s="41">
        <f ca="1">'FYBA B'!G17/'FYBA B'!G$4</f>
        <v>0.66666666666666663</v>
      </c>
      <c r="J17" s="41">
        <f ca="1">'FYBA B'!H17/'FYBA B'!H$4</f>
        <v>0.83333333333333337</v>
      </c>
      <c r="K17" s="41">
        <f ca="1">'FYBA B'!I17/'FYBA B'!I$4</f>
        <v>0.79166666666666663</v>
      </c>
      <c r="L17" s="41">
        <f ca="1">'FYBA B'!J17/'FYBA B'!J$4</f>
        <v>0.8</v>
      </c>
      <c r="M17" s="41" t="e">
        <f ca="1">'FYBA B'!K17/'FYBA B'!K$4</f>
        <v>#VALUE!</v>
      </c>
      <c r="N17" s="43" t="e">
        <f>'FYBA B'!#REF!/'FYBA B'!#REF!</f>
        <v>#REF!</v>
      </c>
      <c r="O17" s="47"/>
      <c r="P17" s="41">
        <f>IF(E17="History",'FYBA B'!L17/'FYBA B'!L$4,"")</f>
        <v>1</v>
      </c>
      <c r="Q17" s="41" t="str">
        <f>IF(E17="Economics",'FYBA B'!M17/'FYBA B'!M$4,"")</f>
        <v/>
      </c>
      <c r="R17" s="41" t="str">
        <f ca="1">IF(F17="Hindi",'FYBA B'!#REF!/'FYBA B'!#REF!,"")</f>
        <v/>
      </c>
      <c r="S17" s="41" t="e">
        <f>IF(G17="French",'FYBA B'!#REF!/'FYBA B'!#REF!,"")</f>
        <v>#REF!</v>
      </c>
      <c r="T17" s="38"/>
    </row>
    <row r="18" spans="1:20" ht="22.5" customHeight="1">
      <c r="A18" s="34">
        <f t="shared" si="2"/>
        <v>162</v>
      </c>
      <c r="B18" s="45" t="s">
        <v>54</v>
      </c>
      <c r="C18" s="36" t="s">
        <v>38</v>
      </c>
      <c r="D18" s="36" t="s">
        <v>39</v>
      </c>
      <c r="E18" s="36" t="s">
        <v>43</v>
      </c>
      <c r="F18" s="41">
        <f ca="1">'FYBA B'!F18/'FYBA B'!F$4</f>
        <v>6.6666666666666666E-2</v>
      </c>
      <c r="G18" s="41" t="e">
        <f>'FYBA B'!#REF!/'FYBA B'!#REF!</f>
        <v>#REF!</v>
      </c>
      <c r="H18" s="41" t="e">
        <f>'FYBA B'!#REF!/'FYBA B'!#REF!</f>
        <v>#REF!</v>
      </c>
      <c r="I18" s="41">
        <f ca="1">'FYBA B'!G18/'FYBA B'!G$4</f>
        <v>0.16666666666666666</v>
      </c>
      <c r="J18" s="41">
        <f ca="1">'FYBA B'!H18/'FYBA B'!H$4</f>
        <v>0.22222222222222221</v>
      </c>
      <c r="K18" s="41">
        <f ca="1">'FYBA B'!I18/'FYBA B'!I$4</f>
        <v>0.20833333333333334</v>
      </c>
      <c r="L18" s="41">
        <f ca="1">'FYBA B'!J18/'FYBA B'!J$4</f>
        <v>0.1</v>
      </c>
      <c r="M18" s="41" t="e">
        <f ca="1">'FYBA B'!K18/'FYBA B'!K$4</f>
        <v>#VALUE!</v>
      </c>
      <c r="N18" s="43" t="e">
        <f>'FYBA B'!#REF!/'FYBA B'!#REF!</f>
        <v>#REF!</v>
      </c>
      <c r="O18" s="47"/>
      <c r="P18" s="41">
        <f>IF(E18="History",'FYBA B'!L18/'FYBA B'!L$4,"")</f>
        <v>1</v>
      </c>
      <c r="Q18" s="41" t="str">
        <f>IF(E18="Economics",'FYBA B'!M18/'FYBA B'!M$4,"")</f>
        <v/>
      </c>
      <c r="R18" s="41" t="str">
        <f ca="1">IF(F18="Hindi",'FYBA B'!#REF!/'FYBA B'!#REF!,"")</f>
        <v/>
      </c>
      <c r="S18" s="41" t="e">
        <f>IF(G18="French",'FYBA B'!#REF!/'FYBA B'!#REF!,"")</f>
        <v>#REF!</v>
      </c>
      <c r="T18" s="38"/>
    </row>
    <row r="19" spans="1:20" ht="22.5" customHeight="1">
      <c r="A19" s="34">
        <f t="shared" si="2"/>
        <v>163</v>
      </c>
      <c r="B19" s="45" t="s">
        <v>55</v>
      </c>
      <c r="C19" s="36" t="s">
        <v>38</v>
      </c>
      <c r="D19" s="36" t="s">
        <v>39</v>
      </c>
      <c r="E19" s="36" t="s">
        <v>43</v>
      </c>
      <c r="F19" s="41">
        <f ca="1">'FYBA B'!F19/'FYBA B'!F$4</f>
        <v>1</v>
      </c>
      <c r="G19" s="41" t="e">
        <f>'FYBA B'!#REF!/'FYBA B'!#REF!</f>
        <v>#REF!</v>
      </c>
      <c r="H19" s="41" t="e">
        <f>'FYBA B'!#REF!/'FYBA B'!#REF!</f>
        <v>#REF!</v>
      </c>
      <c r="I19" s="41">
        <f ca="1">'FYBA B'!G19/'FYBA B'!G$4</f>
        <v>1</v>
      </c>
      <c r="J19" s="41">
        <f ca="1">'FYBA B'!H19/'FYBA B'!H$4</f>
        <v>1</v>
      </c>
      <c r="K19" s="41">
        <f ca="1">'FYBA B'!I19/'FYBA B'!I$4</f>
        <v>1</v>
      </c>
      <c r="L19" s="41">
        <f ca="1">'FYBA B'!J19/'FYBA B'!J$4</f>
        <v>1</v>
      </c>
      <c r="M19" s="41" t="e">
        <f ca="1">'FYBA B'!K19/'FYBA B'!K$4</f>
        <v>#VALUE!</v>
      </c>
      <c r="N19" s="43" t="e">
        <f>'FYBA B'!#REF!/'FYBA B'!#REF!</f>
        <v>#REF!</v>
      </c>
      <c r="O19" s="47"/>
      <c r="P19" s="41">
        <f>IF(E19="History",'FYBA B'!L19/'FYBA B'!L$4,"")</f>
        <v>1</v>
      </c>
      <c r="Q19" s="41" t="str">
        <f>IF(E19="Economics",'FYBA B'!M19/'FYBA B'!M$4,"")</f>
        <v/>
      </c>
      <c r="R19" s="41" t="str">
        <f ca="1">IF(F19="Hindi",'FYBA B'!#REF!/'FYBA B'!#REF!,"")</f>
        <v/>
      </c>
      <c r="S19" s="41" t="e">
        <f>IF(G19="French",'FYBA B'!#REF!/'FYBA B'!#REF!,"")</f>
        <v>#REF!</v>
      </c>
      <c r="T19" s="38"/>
    </row>
    <row r="20" spans="1:20" ht="22.5" customHeight="1">
      <c r="A20" s="34">
        <f t="shared" si="2"/>
        <v>164</v>
      </c>
      <c r="B20" s="45" t="s">
        <v>56</v>
      </c>
      <c r="C20" s="36" t="s">
        <v>42</v>
      </c>
      <c r="D20" s="36" t="s">
        <v>39</v>
      </c>
      <c r="E20" s="36" t="s">
        <v>43</v>
      </c>
      <c r="F20" s="41">
        <f ca="1">'FYBA B'!F20/'FYBA B'!F$4</f>
        <v>1</v>
      </c>
      <c r="G20" s="41" t="e">
        <f>'FYBA B'!#REF!/'FYBA B'!#REF!</f>
        <v>#REF!</v>
      </c>
      <c r="H20" s="41" t="e">
        <f>'FYBA B'!#REF!/'FYBA B'!#REF!</f>
        <v>#REF!</v>
      </c>
      <c r="I20" s="41">
        <f ca="1">'FYBA B'!G20/'FYBA B'!G$4</f>
        <v>0.66666666666666663</v>
      </c>
      <c r="J20" s="41">
        <f ca="1">'FYBA B'!H20/'FYBA B'!H$4</f>
        <v>1</v>
      </c>
      <c r="K20" s="41">
        <f ca="1">'FYBA B'!I20/'FYBA B'!I$4</f>
        <v>0.91666666666666663</v>
      </c>
      <c r="L20" s="41">
        <f ca="1">'FYBA B'!J20/'FYBA B'!J$4</f>
        <v>1</v>
      </c>
      <c r="M20" s="41" t="e">
        <f ca="1">'FYBA B'!K20/'FYBA B'!K$4</f>
        <v>#VALUE!</v>
      </c>
      <c r="N20" s="43" t="e">
        <f>'FYBA B'!#REF!/'FYBA B'!#REF!</f>
        <v>#REF!</v>
      </c>
      <c r="O20" s="47"/>
      <c r="P20" s="41">
        <f>IF(E20="History",'FYBA B'!L20/'FYBA B'!L$4,"")</f>
        <v>1</v>
      </c>
      <c r="Q20" s="41" t="str">
        <f>IF(E20="Economics",'FYBA B'!M20/'FYBA B'!M$4,"")</f>
        <v/>
      </c>
      <c r="R20" s="41" t="str">
        <f ca="1">IF(F20="Hindi",'FYBA B'!#REF!/'FYBA B'!#REF!,"")</f>
        <v/>
      </c>
      <c r="S20" s="41" t="e">
        <f>IF(G20="French",'FYBA B'!#REF!/'FYBA B'!#REF!,"")</f>
        <v>#REF!</v>
      </c>
      <c r="T20" s="38"/>
    </row>
    <row r="21" spans="1:20" ht="22.5" customHeight="1">
      <c r="A21" s="34">
        <f t="shared" si="2"/>
        <v>165</v>
      </c>
      <c r="B21" s="45" t="s">
        <v>57</v>
      </c>
      <c r="C21" s="36" t="s">
        <v>38</v>
      </c>
      <c r="D21" s="36" t="s">
        <v>39</v>
      </c>
      <c r="E21" s="36" t="s">
        <v>43</v>
      </c>
      <c r="F21" s="41">
        <f ca="1">'FYBA B'!F21/'FYBA B'!F$4</f>
        <v>0.8</v>
      </c>
      <c r="G21" s="41" t="e">
        <f>'FYBA B'!#REF!/'FYBA B'!#REF!</f>
        <v>#REF!</v>
      </c>
      <c r="H21" s="41" t="e">
        <f>'FYBA B'!#REF!/'FYBA B'!#REF!</f>
        <v>#REF!</v>
      </c>
      <c r="I21" s="41">
        <f ca="1">'FYBA B'!G21/'FYBA B'!G$4</f>
        <v>1</v>
      </c>
      <c r="J21" s="41">
        <f ca="1">'FYBA B'!H21/'FYBA B'!H$4</f>
        <v>0.94444444444444442</v>
      </c>
      <c r="K21" s="41">
        <f ca="1">'FYBA B'!I21/'FYBA B'!I$4</f>
        <v>0.95833333333333337</v>
      </c>
      <c r="L21" s="41">
        <f ca="1">'FYBA B'!J21/'FYBA B'!J$4</f>
        <v>0.8</v>
      </c>
      <c r="M21" s="41" t="e">
        <f ca="1">'FYBA B'!K21/'FYBA B'!K$4</f>
        <v>#VALUE!</v>
      </c>
      <c r="N21" s="43" t="e">
        <f>'FYBA B'!#REF!/'FYBA B'!#REF!</f>
        <v>#REF!</v>
      </c>
      <c r="O21" s="47"/>
      <c r="P21" s="41">
        <f>IF(E21="History",'FYBA B'!L21/'FYBA B'!L$4,"")</f>
        <v>1</v>
      </c>
      <c r="Q21" s="41" t="str">
        <f>IF(E21="Economics",'FYBA B'!M21/'FYBA B'!M$4,"")</f>
        <v/>
      </c>
      <c r="R21" s="41" t="str">
        <f ca="1">IF(F21="Hindi",'FYBA B'!#REF!/'FYBA B'!#REF!,"")</f>
        <v/>
      </c>
      <c r="S21" s="41" t="e">
        <f>IF(G21="French",'FYBA B'!#REF!/'FYBA B'!#REF!,"")</f>
        <v>#REF!</v>
      </c>
      <c r="T21" s="38"/>
    </row>
    <row r="22" spans="1:20" ht="22.5" customHeight="1">
      <c r="A22" s="34">
        <f t="shared" si="2"/>
        <v>166</v>
      </c>
      <c r="B22" s="45" t="s">
        <v>58</v>
      </c>
      <c r="C22" s="36" t="s">
        <v>42</v>
      </c>
      <c r="D22" s="36" t="s">
        <v>39</v>
      </c>
      <c r="E22" s="36" t="s">
        <v>40</v>
      </c>
      <c r="F22" s="41">
        <f ca="1">'FYBA B'!F22/'FYBA B'!F$4</f>
        <v>0.73333333333333328</v>
      </c>
      <c r="G22" s="41" t="e">
        <f>'FYBA B'!#REF!/'FYBA B'!#REF!</f>
        <v>#REF!</v>
      </c>
      <c r="H22" s="41" t="e">
        <f>'FYBA B'!#REF!/'FYBA B'!#REF!</f>
        <v>#REF!</v>
      </c>
      <c r="I22" s="41">
        <f ca="1">'FYBA B'!G22/'FYBA B'!G$4</f>
        <v>1</v>
      </c>
      <c r="J22" s="41">
        <f ca="1">'FYBA B'!H22/'FYBA B'!H$4</f>
        <v>0.94444444444444442</v>
      </c>
      <c r="K22" s="41">
        <f ca="1">'FYBA B'!I22/'FYBA B'!I$4</f>
        <v>0.95833333333333337</v>
      </c>
      <c r="L22" s="41">
        <f ca="1">'FYBA B'!J22/'FYBA B'!J$4</f>
        <v>0.6</v>
      </c>
      <c r="M22" s="41" t="e">
        <f ca="1">'FYBA B'!K22/'FYBA B'!K$4</f>
        <v>#VALUE!</v>
      </c>
      <c r="N22" s="43" t="e">
        <f>'FYBA B'!#REF!/'FYBA B'!#REF!</f>
        <v>#REF!</v>
      </c>
      <c r="O22" s="47"/>
      <c r="P22" s="41" t="str">
        <f>IF(E22="History",'FYBA B'!L22/'FYBA B'!L$4,"")</f>
        <v/>
      </c>
      <c r="Q22" s="41">
        <f ca="1">IF(E22="Economics",'FYBA B'!M22/'FYBA B'!M$4,"")</f>
        <v>0.58333333333333337</v>
      </c>
      <c r="R22" s="41" t="str">
        <f ca="1">IF(F22="Hindi",'FYBA B'!#REF!/'FYBA B'!#REF!,"")</f>
        <v/>
      </c>
      <c r="S22" s="41" t="e">
        <f>IF(G22="French",'FYBA B'!#REF!/'FYBA B'!#REF!,"")</f>
        <v>#REF!</v>
      </c>
      <c r="T22" s="38"/>
    </row>
    <row r="23" spans="1:20" ht="22.5" customHeight="1">
      <c r="A23" s="34">
        <f t="shared" si="2"/>
        <v>167</v>
      </c>
      <c r="B23" s="45" t="s">
        <v>59</v>
      </c>
      <c r="C23" s="36" t="s">
        <v>38</v>
      </c>
      <c r="D23" s="36" t="s">
        <v>39</v>
      </c>
      <c r="E23" s="36" t="s">
        <v>43</v>
      </c>
      <c r="F23" s="41">
        <f ca="1">'FYBA B'!F23/'FYBA B'!F$4</f>
        <v>0.2</v>
      </c>
      <c r="G23" s="41" t="e">
        <f>'FYBA B'!#REF!/'FYBA B'!#REF!</f>
        <v>#REF!</v>
      </c>
      <c r="H23" s="41" t="e">
        <f>'FYBA B'!#REF!/'FYBA B'!#REF!</f>
        <v>#REF!</v>
      </c>
      <c r="I23" s="41">
        <f ca="1">'FYBA B'!G23/'FYBA B'!G$4</f>
        <v>0.5</v>
      </c>
      <c r="J23" s="41">
        <f ca="1">'FYBA B'!H23/'FYBA B'!H$4</f>
        <v>0.55555555555555558</v>
      </c>
      <c r="K23" s="41">
        <f ca="1">'FYBA B'!I23/'FYBA B'!I$4</f>
        <v>0.54166666666666663</v>
      </c>
      <c r="L23" s="41">
        <f ca="1">'FYBA B'!J23/'FYBA B'!J$4</f>
        <v>0.8</v>
      </c>
      <c r="M23" s="41" t="e">
        <f ca="1">'FYBA B'!K23/'FYBA B'!K$4</f>
        <v>#VALUE!</v>
      </c>
      <c r="N23" s="43" t="e">
        <f>'FYBA B'!#REF!/'FYBA B'!#REF!</f>
        <v>#REF!</v>
      </c>
      <c r="O23" s="47"/>
      <c r="P23" s="41">
        <f>IF(E23="History",'FYBA B'!L23/'FYBA B'!L$4,"")</f>
        <v>0.2</v>
      </c>
      <c r="Q23" s="41" t="str">
        <f>IF(E23="Economics",'FYBA B'!M23/'FYBA B'!M$4,"")</f>
        <v/>
      </c>
      <c r="R23" s="41" t="str">
        <f ca="1">IF(F23="Hindi",'FYBA B'!#REF!/'FYBA B'!#REF!,"")</f>
        <v/>
      </c>
      <c r="S23" s="41" t="e">
        <f>IF(G23="French",'FYBA B'!#REF!/'FYBA B'!#REF!,"")</f>
        <v>#REF!</v>
      </c>
      <c r="T23" s="38"/>
    </row>
    <row r="24" spans="1:20" ht="22.5" customHeight="1">
      <c r="A24" s="34">
        <f t="shared" si="2"/>
        <v>168</v>
      </c>
      <c r="B24" s="45" t="s">
        <v>60</v>
      </c>
      <c r="C24" s="36" t="s">
        <v>38</v>
      </c>
      <c r="D24" s="36" t="s">
        <v>39</v>
      </c>
      <c r="E24" s="36" t="s">
        <v>43</v>
      </c>
      <c r="F24" s="41">
        <f ca="1">'FYBA B'!F24/'FYBA B'!F$4</f>
        <v>0.53333333333333333</v>
      </c>
      <c r="G24" s="41" t="e">
        <f>'FYBA B'!#REF!/'FYBA B'!#REF!</f>
        <v>#REF!</v>
      </c>
      <c r="H24" s="41" t="e">
        <f>'FYBA B'!#REF!/'FYBA B'!#REF!</f>
        <v>#REF!</v>
      </c>
      <c r="I24" s="41">
        <f ca="1">'FYBA B'!G24/'FYBA B'!G$4</f>
        <v>0.5</v>
      </c>
      <c r="J24" s="41">
        <f ca="1">'FYBA B'!H24/'FYBA B'!H$4</f>
        <v>0.5</v>
      </c>
      <c r="K24" s="41">
        <f ca="1">'FYBA B'!I24/'FYBA B'!I$4</f>
        <v>0.5</v>
      </c>
      <c r="L24" s="41">
        <f ca="1">'FYBA B'!J24/'FYBA B'!J$4</f>
        <v>0.5</v>
      </c>
      <c r="M24" s="41" t="e">
        <f ca="1">'FYBA B'!K24/'FYBA B'!K$4</f>
        <v>#VALUE!</v>
      </c>
      <c r="N24" s="43" t="e">
        <f>'FYBA B'!#REF!/'FYBA B'!#REF!</f>
        <v>#REF!</v>
      </c>
      <c r="O24" s="47"/>
      <c r="P24" s="41">
        <f>IF(E24="History",'FYBA B'!L24/'FYBA B'!L$4,"")</f>
        <v>0.8</v>
      </c>
      <c r="Q24" s="41" t="str">
        <f>IF(E24="Economics",'FYBA B'!M24/'FYBA B'!M$4,"")</f>
        <v/>
      </c>
      <c r="R24" s="41" t="str">
        <f ca="1">IF(F24="Hindi",'FYBA B'!#REF!/'FYBA B'!#REF!,"")</f>
        <v/>
      </c>
      <c r="S24" s="41" t="e">
        <f>IF(G24="French",'FYBA B'!#REF!/'FYBA B'!#REF!,"")</f>
        <v>#REF!</v>
      </c>
      <c r="T24" s="38"/>
    </row>
    <row r="25" spans="1:20" ht="22.5" customHeight="1">
      <c r="A25" s="34">
        <f t="shared" si="2"/>
        <v>169</v>
      </c>
      <c r="B25" s="45" t="s">
        <v>61</v>
      </c>
      <c r="C25" s="36" t="s">
        <v>38</v>
      </c>
      <c r="D25" s="36" t="s">
        <v>39</v>
      </c>
      <c r="E25" s="36" t="s">
        <v>40</v>
      </c>
      <c r="F25" s="41">
        <f ca="1">'FYBA B'!F25/'FYBA B'!F$4</f>
        <v>0.53333333333333333</v>
      </c>
      <c r="G25" s="41" t="e">
        <f>'FYBA B'!#REF!/'FYBA B'!#REF!</f>
        <v>#REF!</v>
      </c>
      <c r="H25" s="41" t="e">
        <f>'FYBA B'!#REF!/'FYBA B'!#REF!</f>
        <v>#REF!</v>
      </c>
      <c r="I25" s="41">
        <f ca="1">'FYBA B'!G25/'FYBA B'!G$4</f>
        <v>0.83333333333333337</v>
      </c>
      <c r="J25" s="41">
        <f ca="1">'FYBA B'!H25/'FYBA B'!H$4</f>
        <v>0.61111111111111116</v>
      </c>
      <c r="K25" s="41">
        <f ca="1">'FYBA B'!I25/'FYBA B'!I$4</f>
        <v>0.66666666666666663</v>
      </c>
      <c r="L25" s="41">
        <f ca="1">'FYBA B'!J25/'FYBA B'!J$4</f>
        <v>0.8</v>
      </c>
      <c r="M25" s="41" t="e">
        <f ca="1">'FYBA B'!K25/'FYBA B'!K$4</f>
        <v>#VALUE!</v>
      </c>
      <c r="N25" s="43" t="e">
        <f>'FYBA B'!#REF!/'FYBA B'!#REF!</f>
        <v>#REF!</v>
      </c>
      <c r="O25" s="47"/>
      <c r="P25" s="41" t="str">
        <f>IF(E25="History",'FYBA B'!L25/'FYBA B'!L$4,"")</f>
        <v/>
      </c>
      <c r="Q25" s="41">
        <f ca="1">IF(E25="Economics",'FYBA B'!M25/'FYBA B'!M$4,"")</f>
        <v>0.58333333333333337</v>
      </c>
      <c r="R25" s="41" t="str">
        <f ca="1">IF(F25="Hindi",'FYBA B'!#REF!/'FYBA B'!#REF!,"")</f>
        <v/>
      </c>
      <c r="S25" s="41" t="e">
        <f>IF(G25="French",'FYBA B'!#REF!/'FYBA B'!#REF!,"")</f>
        <v>#REF!</v>
      </c>
      <c r="T25" s="38"/>
    </row>
    <row r="26" spans="1:20" ht="22.5" customHeight="1">
      <c r="A26" s="34">
        <f t="shared" si="2"/>
        <v>170</v>
      </c>
      <c r="B26" s="45" t="s">
        <v>62</v>
      </c>
      <c r="C26" s="36" t="s">
        <v>38</v>
      </c>
      <c r="D26" s="36" t="s">
        <v>39</v>
      </c>
      <c r="E26" s="36" t="s">
        <v>43</v>
      </c>
      <c r="F26" s="41">
        <f ca="1">'FYBA B'!F26/'FYBA B'!F$4</f>
        <v>0.13333333333333333</v>
      </c>
      <c r="G26" s="41" t="e">
        <f>'FYBA B'!#REF!/'FYBA B'!#REF!</f>
        <v>#REF!</v>
      </c>
      <c r="H26" s="41" t="e">
        <f>'FYBA B'!#REF!/'FYBA B'!#REF!</f>
        <v>#REF!</v>
      </c>
      <c r="I26" s="41">
        <f ca="1">'FYBA B'!G26/'FYBA B'!G$4</f>
        <v>0</v>
      </c>
      <c r="J26" s="41">
        <f ca="1">'FYBA B'!H26/'FYBA B'!H$4</f>
        <v>0.22222222222222221</v>
      </c>
      <c r="K26" s="41">
        <f ca="1">'FYBA B'!I26/'FYBA B'!I$4</f>
        <v>0.16666666666666666</v>
      </c>
      <c r="L26" s="41">
        <f ca="1">'FYBA B'!J26/'FYBA B'!J$4</f>
        <v>0.1</v>
      </c>
      <c r="M26" s="41" t="e">
        <f ca="1">'FYBA B'!K26/'FYBA B'!K$4</f>
        <v>#VALUE!</v>
      </c>
      <c r="N26" s="43" t="e">
        <f>'FYBA B'!#REF!/'FYBA B'!#REF!</f>
        <v>#REF!</v>
      </c>
      <c r="O26" s="47"/>
      <c r="P26" s="41">
        <f>IF(E26="History",'FYBA B'!L26/'FYBA B'!L$4,"")</f>
        <v>0.6</v>
      </c>
      <c r="Q26" s="41" t="str">
        <f>IF(E26="Economics",'FYBA B'!M26/'FYBA B'!M$4,"")</f>
        <v/>
      </c>
      <c r="R26" s="41" t="str">
        <f ca="1">IF(F26="Hindi",'FYBA B'!#REF!/'FYBA B'!#REF!,"")</f>
        <v/>
      </c>
      <c r="S26" s="41" t="e">
        <f>IF(G26="French",'FYBA B'!#REF!/'FYBA B'!#REF!,"")</f>
        <v>#REF!</v>
      </c>
      <c r="T26" s="38"/>
    </row>
    <row r="27" spans="1:20" ht="22.5" customHeight="1">
      <c r="A27" s="34">
        <f t="shared" si="2"/>
        <v>171</v>
      </c>
      <c r="B27" s="45" t="s">
        <v>44</v>
      </c>
      <c r="C27" s="36" t="s">
        <v>45</v>
      </c>
      <c r="D27" s="36" t="s">
        <v>45</v>
      </c>
      <c r="E27" s="36" t="s">
        <v>45</v>
      </c>
      <c r="F27" s="41">
        <f ca="1">'FYBA B'!F27/'FYBA B'!F$4</f>
        <v>0</v>
      </c>
      <c r="G27" s="41" t="e">
        <f>'FYBA B'!#REF!/'FYBA B'!#REF!</f>
        <v>#REF!</v>
      </c>
      <c r="H27" s="41" t="e">
        <f>'FYBA B'!#REF!/'FYBA B'!#REF!</f>
        <v>#REF!</v>
      </c>
      <c r="I27" s="41">
        <f ca="1">'FYBA B'!G27/'FYBA B'!G$4</f>
        <v>1</v>
      </c>
      <c r="J27" s="41">
        <f ca="1">'FYBA B'!H27/'FYBA B'!H$4</f>
        <v>1</v>
      </c>
      <c r="K27" s="41">
        <f ca="1">'FYBA B'!I27/'FYBA B'!I$4</f>
        <v>1</v>
      </c>
      <c r="L27" s="41">
        <f ca="1">'FYBA B'!J27/'FYBA B'!J$4</f>
        <v>1</v>
      </c>
      <c r="M27" s="41" t="e">
        <f ca="1">'FYBA B'!K27/'FYBA B'!K$4</f>
        <v>#VALUE!</v>
      </c>
      <c r="N27" s="43" t="e">
        <f>'FYBA B'!#REF!/'FYBA B'!#REF!</f>
        <v>#REF!</v>
      </c>
      <c r="O27" s="47"/>
      <c r="P27" s="41" t="str">
        <f>IF(E27="History",'FYBA B'!L27/'FYBA B'!L$4,"")</f>
        <v/>
      </c>
      <c r="Q27" s="41" t="str">
        <f>IF(E27="Economics",'FYBA B'!M27/'FYBA B'!M$4,"")</f>
        <v/>
      </c>
      <c r="R27" s="41" t="str">
        <f ca="1">IF(F27="Hindi",'FYBA B'!#REF!/'FYBA B'!#REF!,"")</f>
        <v/>
      </c>
      <c r="S27" s="41" t="e">
        <f>IF(G27="French",'FYBA B'!#REF!/'FYBA B'!#REF!,"")</f>
        <v>#REF!</v>
      </c>
      <c r="T27" s="38"/>
    </row>
    <row r="28" spans="1:20" ht="22.5" customHeight="1">
      <c r="A28" s="34">
        <f t="shared" si="2"/>
        <v>172</v>
      </c>
      <c r="B28" s="45" t="s">
        <v>63</v>
      </c>
      <c r="C28" s="36" t="s">
        <v>38</v>
      </c>
      <c r="D28" s="36" t="s">
        <v>39</v>
      </c>
      <c r="E28" s="36" t="s">
        <v>43</v>
      </c>
      <c r="F28" s="41">
        <f ca="1">'FYBA B'!F28/'FYBA B'!F$4</f>
        <v>0.2</v>
      </c>
      <c r="G28" s="41" t="e">
        <f>'FYBA B'!#REF!/'FYBA B'!#REF!</f>
        <v>#REF!</v>
      </c>
      <c r="H28" s="41" t="e">
        <f>'FYBA B'!#REF!/'FYBA B'!#REF!</f>
        <v>#REF!</v>
      </c>
      <c r="I28" s="41">
        <f ca="1">'FYBA B'!G28/'FYBA B'!G$4</f>
        <v>0.33333333333333331</v>
      </c>
      <c r="J28" s="41">
        <f ca="1">'FYBA B'!H28/'FYBA B'!H$4</f>
        <v>0.66666666666666663</v>
      </c>
      <c r="K28" s="41">
        <f ca="1">'FYBA B'!I28/'FYBA B'!I$4</f>
        <v>0.58333333333333337</v>
      </c>
      <c r="L28" s="41">
        <f ca="1">'FYBA B'!J28/'FYBA B'!J$4</f>
        <v>0.8</v>
      </c>
      <c r="M28" s="41" t="e">
        <f ca="1">'FYBA B'!K28/'FYBA B'!K$4</f>
        <v>#VALUE!</v>
      </c>
      <c r="N28" s="43" t="e">
        <f>'FYBA B'!#REF!/'FYBA B'!#REF!</f>
        <v>#REF!</v>
      </c>
      <c r="O28" s="47"/>
      <c r="P28" s="41">
        <f>IF(E28="History",'FYBA B'!L28/'FYBA B'!L$4,"")</f>
        <v>0</v>
      </c>
      <c r="Q28" s="41" t="str">
        <f>IF(E28="Economics",'FYBA B'!M28/'FYBA B'!M$4,"")</f>
        <v/>
      </c>
      <c r="R28" s="41" t="str">
        <f ca="1">IF(F28="Hindi",'FYBA B'!#REF!/'FYBA B'!#REF!,"")</f>
        <v/>
      </c>
      <c r="S28" s="41" t="e">
        <f>IF(G28="French",'FYBA B'!#REF!/'FYBA B'!#REF!,"")</f>
        <v>#REF!</v>
      </c>
      <c r="T28" s="38"/>
    </row>
    <row r="29" spans="1:20" ht="22.5" customHeight="1">
      <c r="A29" s="34">
        <f t="shared" si="2"/>
        <v>173</v>
      </c>
      <c r="B29" s="45" t="s">
        <v>64</v>
      </c>
      <c r="C29" s="36" t="s">
        <v>38</v>
      </c>
      <c r="D29" s="36" t="s">
        <v>39</v>
      </c>
      <c r="E29" s="36" t="s">
        <v>40</v>
      </c>
      <c r="F29" s="41">
        <f ca="1">'FYBA B'!F29/'FYBA B'!F$4</f>
        <v>0.26666666666666666</v>
      </c>
      <c r="G29" s="41" t="e">
        <f>'FYBA B'!#REF!/'FYBA B'!#REF!</f>
        <v>#REF!</v>
      </c>
      <c r="H29" s="41" t="e">
        <f>'FYBA B'!#REF!/'FYBA B'!#REF!</f>
        <v>#REF!</v>
      </c>
      <c r="I29" s="41">
        <f ca="1">'FYBA B'!G29/'FYBA B'!G$4</f>
        <v>0.16666666666666666</v>
      </c>
      <c r="J29" s="41">
        <f ca="1">'FYBA B'!H29/'FYBA B'!H$4</f>
        <v>0.22222222222222221</v>
      </c>
      <c r="K29" s="41">
        <f ca="1">'FYBA B'!I29/'FYBA B'!I$4</f>
        <v>0.20833333333333334</v>
      </c>
      <c r="L29" s="41">
        <f ca="1">'FYBA B'!J29/'FYBA B'!J$4</f>
        <v>0.2</v>
      </c>
      <c r="M29" s="41" t="e">
        <f ca="1">'FYBA B'!K29/'FYBA B'!K$4</f>
        <v>#VALUE!</v>
      </c>
      <c r="N29" s="43" t="e">
        <f>'FYBA B'!#REF!/'FYBA B'!#REF!</f>
        <v>#REF!</v>
      </c>
      <c r="O29" s="47"/>
      <c r="P29" s="41" t="str">
        <f>IF(E29="History",'FYBA B'!L29/'FYBA B'!L$4,"")</f>
        <v/>
      </c>
      <c r="Q29" s="41">
        <f ca="1">IF(E29="Economics",'FYBA B'!M29/'FYBA B'!M$4,"")</f>
        <v>0.16666666666666666</v>
      </c>
      <c r="R29" s="41" t="str">
        <f ca="1">IF(F29="Hindi",'FYBA B'!#REF!/'FYBA B'!#REF!,"")</f>
        <v/>
      </c>
      <c r="S29" s="41" t="e">
        <f>IF(G29="French",'FYBA B'!#REF!/'FYBA B'!#REF!,"")</f>
        <v>#REF!</v>
      </c>
      <c r="T29" s="38"/>
    </row>
    <row r="30" spans="1:20" ht="22.5" customHeight="1">
      <c r="A30" s="34">
        <f t="shared" si="2"/>
        <v>174</v>
      </c>
      <c r="B30" s="45" t="s">
        <v>65</v>
      </c>
      <c r="C30" s="36" t="s">
        <v>38</v>
      </c>
      <c r="D30" s="36" t="s">
        <v>39</v>
      </c>
      <c r="E30" s="36" t="s">
        <v>40</v>
      </c>
      <c r="F30" s="41">
        <f ca="1">'FYBA B'!F30/'FYBA B'!F$4</f>
        <v>0.66666666666666663</v>
      </c>
      <c r="G30" s="41" t="e">
        <f>'FYBA B'!#REF!/'FYBA B'!#REF!</f>
        <v>#REF!</v>
      </c>
      <c r="H30" s="41" t="e">
        <f>'FYBA B'!#REF!/'FYBA B'!#REF!</f>
        <v>#REF!</v>
      </c>
      <c r="I30" s="41">
        <f ca="1">'FYBA B'!G30/'FYBA B'!G$4</f>
        <v>0.83333333333333337</v>
      </c>
      <c r="J30" s="41">
        <f ca="1">'FYBA B'!H30/'FYBA B'!H$4</f>
        <v>0.88888888888888884</v>
      </c>
      <c r="K30" s="41">
        <f ca="1">'FYBA B'!I30/'FYBA B'!I$4</f>
        <v>0.875</v>
      </c>
      <c r="L30" s="41">
        <f ca="1">'FYBA B'!J30/'FYBA B'!J$4</f>
        <v>0.7</v>
      </c>
      <c r="M30" s="41" t="e">
        <f ca="1">'FYBA B'!K30/'FYBA B'!K$4</f>
        <v>#VALUE!</v>
      </c>
      <c r="N30" s="43" t="e">
        <f>'FYBA B'!#REF!/'FYBA B'!#REF!</f>
        <v>#REF!</v>
      </c>
      <c r="O30" s="47"/>
      <c r="P30" s="41" t="str">
        <f>IF(E30="History",'FYBA B'!L30/'FYBA B'!L$4,"")</f>
        <v/>
      </c>
      <c r="Q30" s="41">
        <f ca="1">IF(E30="Economics",'FYBA B'!M30/'FYBA B'!M$4,"")</f>
        <v>0.58333333333333337</v>
      </c>
      <c r="R30" s="41" t="str">
        <f ca="1">IF(F30="Hindi",'FYBA B'!#REF!/'FYBA B'!#REF!,"")</f>
        <v/>
      </c>
      <c r="S30" s="41" t="e">
        <f>IF(G30="French",'FYBA B'!#REF!/'FYBA B'!#REF!,"")</f>
        <v>#REF!</v>
      </c>
      <c r="T30" s="38"/>
    </row>
    <row r="31" spans="1:20" ht="22.5" customHeight="1">
      <c r="A31" s="34">
        <f t="shared" si="2"/>
        <v>175</v>
      </c>
      <c r="B31" s="45" t="s">
        <v>66</v>
      </c>
      <c r="C31" s="36" t="s">
        <v>38</v>
      </c>
      <c r="D31" s="36" t="s">
        <v>39</v>
      </c>
      <c r="E31" s="36" t="s">
        <v>40</v>
      </c>
      <c r="F31" s="41">
        <f ca="1">'FYBA B'!F31/'FYBA B'!F$4</f>
        <v>0.53333333333333333</v>
      </c>
      <c r="G31" s="41" t="e">
        <f>'FYBA B'!#REF!/'FYBA B'!#REF!</f>
        <v>#REF!</v>
      </c>
      <c r="H31" s="41" t="e">
        <f>'FYBA B'!#REF!/'FYBA B'!#REF!</f>
        <v>#REF!</v>
      </c>
      <c r="I31" s="41">
        <f ca="1">'FYBA B'!G31/'FYBA B'!G$4</f>
        <v>0.66666666666666663</v>
      </c>
      <c r="J31" s="41">
        <f ca="1">'FYBA B'!H31/'FYBA B'!H$4</f>
        <v>0.72222222222222221</v>
      </c>
      <c r="K31" s="41">
        <f ca="1">'FYBA B'!I31/'FYBA B'!I$4</f>
        <v>0.70833333333333337</v>
      </c>
      <c r="L31" s="41">
        <f ca="1">'FYBA B'!J31/'FYBA B'!J$4</f>
        <v>0.7</v>
      </c>
      <c r="M31" s="41" t="e">
        <f ca="1">'FYBA B'!K31/'FYBA B'!K$4</f>
        <v>#VALUE!</v>
      </c>
      <c r="N31" s="43" t="e">
        <f>'FYBA B'!#REF!/'FYBA B'!#REF!</f>
        <v>#REF!</v>
      </c>
      <c r="O31" s="47"/>
      <c r="P31" s="41" t="str">
        <f>IF(E31="History",'FYBA B'!L31/'FYBA B'!L$4,"")</f>
        <v/>
      </c>
      <c r="Q31" s="41">
        <f ca="1">IF(E31="Economics",'FYBA B'!M31/'FYBA B'!M$4,"")</f>
        <v>0.5</v>
      </c>
      <c r="R31" s="41" t="str">
        <f ca="1">IF(F31="Hindi",'FYBA B'!#REF!/'FYBA B'!#REF!,"")</f>
        <v/>
      </c>
      <c r="S31" s="41" t="e">
        <f>IF(G31="French",'FYBA B'!#REF!/'FYBA B'!#REF!,"")</f>
        <v>#REF!</v>
      </c>
      <c r="T31" s="38"/>
    </row>
    <row r="32" spans="1:20" ht="22.5" customHeight="1">
      <c r="A32" s="34">
        <f t="shared" si="2"/>
        <v>176</v>
      </c>
      <c r="B32" s="45" t="s">
        <v>67</v>
      </c>
      <c r="C32" s="36" t="s">
        <v>38</v>
      </c>
      <c r="D32" s="36" t="s">
        <v>39</v>
      </c>
      <c r="E32" s="36" t="s">
        <v>43</v>
      </c>
      <c r="F32" s="41">
        <f ca="1">'FYBA B'!F32/'FYBA B'!F$4</f>
        <v>0.73333333333333328</v>
      </c>
      <c r="G32" s="41" t="e">
        <f>'FYBA B'!#REF!/'FYBA B'!#REF!</f>
        <v>#REF!</v>
      </c>
      <c r="H32" s="41" t="e">
        <f>'FYBA B'!#REF!/'FYBA B'!#REF!</f>
        <v>#REF!</v>
      </c>
      <c r="I32" s="41">
        <f ca="1">'FYBA B'!G32/'FYBA B'!G$4</f>
        <v>1</v>
      </c>
      <c r="J32" s="41">
        <f ca="1">'FYBA B'!H32/'FYBA B'!H$4</f>
        <v>0.88888888888888884</v>
      </c>
      <c r="K32" s="41">
        <f ca="1">'FYBA B'!I32/'FYBA B'!I$4</f>
        <v>0.91666666666666663</v>
      </c>
      <c r="L32" s="41">
        <f ca="1">'FYBA B'!J32/'FYBA B'!J$4</f>
        <v>0.8</v>
      </c>
      <c r="M32" s="41" t="e">
        <f ca="1">'FYBA B'!K32/'FYBA B'!K$4</f>
        <v>#VALUE!</v>
      </c>
      <c r="N32" s="43" t="e">
        <f>'FYBA B'!#REF!/'FYBA B'!#REF!</f>
        <v>#REF!</v>
      </c>
      <c r="O32" s="47"/>
      <c r="P32" s="41">
        <f>IF(E32="History",'FYBA B'!L32/'FYBA B'!L$4,"")</f>
        <v>1</v>
      </c>
      <c r="Q32" s="41" t="str">
        <f>IF(E32="Economics",'FYBA B'!M32/'FYBA B'!M$4,"")</f>
        <v/>
      </c>
      <c r="R32" s="41" t="str">
        <f ca="1">IF(F32="Hindi",'FYBA B'!#REF!/'FYBA B'!#REF!,"")</f>
        <v/>
      </c>
      <c r="S32" s="41" t="e">
        <f>IF(G32="French",'FYBA B'!#REF!/'FYBA B'!#REF!,"")</f>
        <v>#REF!</v>
      </c>
      <c r="T32" s="38"/>
    </row>
    <row r="33" spans="1:20" ht="22.5" customHeight="1">
      <c r="A33" s="34">
        <f t="shared" si="2"/>
        <v>177</v>
      </c>
      <c r="B33" s="45" t="s">
        <v>68</v>
      </c>
      <c r="C33" s="36" t="s">
        <v>42</v>
      </c>
      <c r="D33" s="36" t="s">
        <v>39</v>
      </c>
      <c r="E33" s="36" t="s">
        <v>43</v>
      </c>
      <c r="F33" s="41">
        <f ca="1">'FYBA B'!F33/'FYBA B'!F$4</f>
        <v>0.2</v>
      </c>
      <c r="G33" s="41" t="e">
        <f>'FYBA B'!#REF!/'FYBA B'!#REF!</f>
        <v>#REF!</v>
      </c>
      <c r="H33" s="41" t="e">
        <f>'FYBA B'!#REF!/'FYBA B'!#REF!</f>
        <v>#REF!</v>
      </c>
      <c r="I33" s="41">
        <f ca="1">'FYBA B'!G33/'FYBA B'!G$4</f>
        <v>0</v>
      </c>
      <c r="J33" s="41">
        <f ca="1">'FYBA B'!H33/'FYBA B'!H$4</f>
        <v>0.33333333333333331</v>
      </c>
      <c r="K33" s="41">
        <f ca="1">'FYBA B'!I33/'FYBA B'!I$4</f>
        <v>0.25</v>
      </c>
      <c r="L33" s="41">
        <f ca="1">'FYBA B'!J33/'FYBA B'!J$4</f>
        <v>0</v>
      </c>
      <c r="M33" s="41" t="e">
        <f ca="1">'FYBA B'!K33/'FYBA B'!K$4</f>
        <v>#VALUE!</v>
      </c>
      <c r="N33" s="43" t="e">
        <f>'FYBA B'!#REF!/'FYBA B'!#REF!</f>
        <v>#REF!</v>
      </c>
      <c r="O33" s="47"/>
      <c r="P33" s="41">
        <f>IF(E33="History",'FYBA B'!L33/'FYBA B'!L$4,"")</f>
        <v>0</v>
      </c>
      <c r="Q33" s="41" t="str">
        <f>IF(E33="Economics",'FYBA B'!M33/'FYBA B'!M$4,"")</f>
        <v/>
      </c>
      <c r="R33" s="41" t="str">
        <f ca="1">IF(F33="Hindi",'FYBA B'!#REF!/'FYBA B'!#REF!,"")</f>
        <v/>
      </c>
      <c r="S33" s="41" t="e">
        <f>IF(G33="French",'FYBA B'!#REF!/'FYBA B'!#REF!,"")</f>
        <v>#REF!</v>
      </c>
      <c r="T33" s="38"/>
    </row>
    <row r="34" spans="1:20" ht="22.5" customHeight="1">
      <c r="A34" s="34">
        <f t="shared" si="2"/>
        <v>178</v>
      </c>
      <c r="B34" s="45" t="s">
        <v>69</v>
      </c>
      <c r="C34" s="36" t="s">
        <v>42</v>
      </c>
      <c r="D34" s="36" t="s">
        <v>39</v>
      </c>
      <c r="E34" s="36" t="s">
        <v>43</v>
      </c>
      <c r="F34" s="41">
        <f ca="1">'FYBA B'!F34/'FYBA B'!F$4</f>
        <v>0.53333333333333333</v>
      </c>
      <c r="G34" s="41" t="e">
        <f>'FYBA B'!#REF!/'FYBA B'!#REF!</f>
        <v>#REF!</v>
      </c>
      <c r="H34" s="41" t="e">
        <f>'FYBA B'!#REF!/'FYBA B'!#REF!</f>
        <v>#REF!</v>
      </c>
      <c r="I34" s="41">
        <f ca="1">'FYBA B'!G34/'FYBA B'!G$4</f>
        <v>0.66666666666666663</v>
      </c>
      <c r="J34" s="41">
        <f ca="1">'FYBA B'!H34/'FYBA B'!H$4</f>
        <v>0.72222222222222221</v>
      </c>
      <c r="K34" s="41">
        <f ca="1">'FYBA B'!I34/'FYBA B'!I$4</f>
        <v>0.70833333333333337</v>
      </c>
      <c r="L34" s="41">
        <f ca="1">'FYBA B'!J34/'FYBA B'!J$4</f>
        <v>0.7</v>
      </c>
      <c r="M34" s="41" t="e">
        <f ca="1">'FYBA B'!K34/'FYBA B'!K$4</f>
        <v>#VALUE!</v>
      </c>
      <c r="N34" s="43" t="e">
        <f>'FYBA B'!#REF!/'FYBA B'!#REF!</f>
        <v>#REF!</v>
      </c>
      <c r="O34" s="47"/>
      <c r="P34" s="41">
        <f>IF(E34="History",'FYBA B'!L34/'FYBA B'!L$4,"")</f>
        <v>0.8</v>
      </c>
      <c r="Q34" s="41" t="str">
        <f>IF(E34="Economics",'FYBA B'!M34/'FYBA B'!M$4,"")</f>
        <v/>
      </c>
      <c r="R34" s="41" t="str">
        <f ca="1">IF(F34="Hindi",'FYBA B'!#REF!/'FYBA B'!#REF!,"")</f>
        <v/>
      </c>
      <c r="S34" s="41" t="e">
        <f>IF(G34="French",'FYBA B'!#REF!/'FYBA B'!#REF!,"")</f>
        <v>#REF!</v>
      </c>
      <c r="T34" s="38"/>
    </row>
    <row r="35" spans="1:20" ht="22.5" customHeight="1">
      <c r="A35" s="34">
        <f t="shared" si="2"/>
        <v>179</v>
      </c>
      <c r="B35" s="45" t="s">
        <v>70</v>
      </c>
      <c r="C35" s="36" t="s">
        <v>38</v>
      </c>
      <c r="D35" s="36" t="s">
        <v>39</v>
      </c>
      <c r="E35" s="36" t="s">
        <v>43</v>
      </c>
      <c r="F35" s="41">
        <f ca="1">'FYBA B'!F35/'FYBA B'!F$4</f>
        <v>0.26666666666666666</v>
      </c>
      <c r="G35" s="41" t="e">
        <f>'FYBA B'!#REF!/'FYBA B'!#REF!</f>
        <v>#REF!</v>
      </c>
      <c r="H35" s="41" t="e">
        <f>'FYBA B'!#REF!/'FYBA B'!#REF!</f>
        <v>#REF!</v>
      </c>
      <c r="I35" s="41">
        <f ca="1">'FYBA B'!G35/'FYBA B'!G$4</f>
        <v>0.83333333333333337</v>
      </c>
      <c r="J35" s="41">
        <f ca="1">'FYBA B'!H35/'FYBA B'!H$4</f>
        <v>0.27777777777777779</v>
      </c>
      <c r="K35" s="41">
        <f ca="1">'FYBA B'!I35/'FYBA B'!I$4</f>
        <v>0.41666666666666669</v>
      </c>
      <c r="L35" s="41">
        <f ca="1">'FYBA B'!J35/'FYBA B'!J$4</f>
        <v>0</v>
      </c>
      <c r="M35" s="41" t="e">
        <f ca="1">'FYBA B'!K35/'FYBA B'!K$4</f>
        <v>#VALUE!</v>
      </c>
      <c r="N35" s="43" t="e">
        <f>'FYBA B'!#REF!/'FYBA B'!#REF!</f>
        <v>#REF!</v>
      </c>
      <c r="O35" s="47"/>
      <c r="P35" s="41">
        <f>IF(E35="History",'FYBA B'!L35/'FYBA B'!L$4,"")</f>
        <v>0.4</v>
      </c>
      <c r="Q35" s="41" t="str">
        <f>IF(E35="Economics",'FYBA B'!M35/'FYBA B'!M$4,"")</f>
        <v/>
      </c>
      <c r="R35" s="41" t="str">
        <f ca="1">IF(F35="Hindi",'FYBA B'!#REF!/'FYBA B'!#REF!,"")</f>
        <v/>
      </c>
      <c r="S35" s="41" t="e">
        <f>IF(G35="French",'FYBA B'!#REF!/'FYBA B'!#REF!,"")</f>
        <v>#REF!</v>
      </c>
      <c r="T35" s="38"/>
    </row>
    <row r="36" spans="1:20" ht="22.5" customHeight="1">
      <c r="A36" s="34">
        <f t="shared" si="2"/>
        <v>180</v>
      </c>
      <c r="B36" s="45" t="s">
        <v>71</v>
      </c>
      <c r="C36" s="36" t="s">
        <v>42</v>
      </c>
      <c r="D36" s="36" t="s">
        <v>39</v>
      </c>
      <c r="E36" s="36" t="s">
        <v>40</v>
      </c>
      <c r="F36" s="41">
        <f ca="1">'FYBA B'!F36/'FYBA B'!F$4</f>
        <v>0.66666666666666663</v>
      </c>
      <c r="G36" s="41" t="e">
        <f>'FYBA B'!#REF!/'FYBA B'!#REF!</f>
        <v>#REF!</v>
      </c>
      <c r="H36" s="41" t="e">
        <f>'FYBA B'!#REF!/'FYBA B'!#REF!</f>
        <v>#REF!</v>
      </c>
      <c r="I36" s="41">
        <f ca="1">'FYBA B'!G36/'FYBA B'!G$4</f>
        <v>0.5</v>
      </c>
      <c r="J36" s="41">
        <f ca="1">'FYBA B'!H36/'FYBA B'!H$4</f>
        <v>0.61111111111111116</v>
      </c>
      <c r="K36" s="41">
        <f ca="1">'FYBA B'!I36/'FYBA B'!I$4</f>
        <v>0.58333333333333337</v>
      </c>
      <c r="L36" s="41">
        <f ca="1">'FYBA B'!J36/'FYBA B'!J$4</f>
        <v>0.7</v>
      </c>
      <c r="M36" s="41" t="e">
        <f ca="1">'FYBA B'!K36/'FYBA B'!K$4</f>
        <v>#VALUE!</v>
      </c>
      <c r="N36" s="43" t="e">
        <f>'FYBA B'!#REF!/'FYBA B'!#REF!</f>
        <v>#REF!</v>
      </c>
      <c r="O36" s="47"/>
      <c r="P36" s="41" t="str">
        <f>IF(E36="History",'FYBA B'!L36/'FYBA B'!L$4,"")</f>
        <v/>
      </c>
      <c r="Q36" s="41">
        <f ca="1">IF(E36="Economics",'FYBA B'!M36/'FYBA B'!M$4,"")</f>
        <v>0.41666666666666669</v>
      </c>
      <c r="R36" s="41" t="str">
        <f ca="1">IF(F36="Hindi",'FYBA B'!#REF!/'FYBA B'!#REF!,"")</f>
        <v/>
      </c>
      <c r="S36" s="41" t="e">
        <f>IF(G36="French",'FYBA B'!#REF!/'FYBA B'!#REF!,"")</f>
        <v>#REF!</v>
      </c>
      <c r="T36" s="38"/>
    </row>
    <row r="37" spans="1:20" ht="22.5" customHeight="1">
      <c r="A37" s="34">
        <f t="shared" si="2"/>
        <v>181</v>
      </c>
      <c r="B37" s="45" t="s">
        <v>72</v>
      </c>
      <c r="C37" s="36" t="s">
        <v>38</v>
      </c>
      <c r="D37" s="36" t="s">
        <v>39</v>
      </c>
      <c r="E37" s="36" t="s">
        <v>43</v>
      </c>
      <c r="F37" s="41">
        <f ca="1">'FYBA B'!F37/'FYBA B'!F$4</f>
        <v>0.8</v>
      </c>
      <c r="G37" s="41" t="e">
        <f>'FYBA B'!#REF!/'FYBA B'!#REF!</f>
        <v>#REF!</v>
      </c>
      <c r="H37" s="41" t="e">
        <f>'FYBA B'!#REF!/'FYBA B'!#REF!</f>
        <v>#REF!</v>
      </c>
      <c r="I37" s="41">
        <f ca="1">'FYBA B'!G37/'FYBA B'!G$4</f>
        <v>0.5</v>
      </c>
      <c r="J37" s="41">
        <f ca="1">'FYBA B'!H37/'FYBA B'!H$4</f>
        <v>0.83333333333333337</v>
      </c>
      <c r="K37" s="41">
        <f ca="1">'FYBA B'!I37/'FYBA B'!I$4</f>
        <v>0.75</v>
      </c>
      <c r="L37" s="41">
        <f ca="1">'FYBA B'!J37/'FYBA B'!J$4</f>
        <v>0.7</v>
      </c>
      <c r="M37" s="41" t="e">
        <f ca="1">'FYBA B'!K37/'FYBA B'!K$4</f>
        <v>#VALUE!</v>
      </c>
      <c r="N37" s="43" t="e">
        <f>'FYBA B'!#REF!/'FYBA B'!#REF!</f>
        <v>#REF!</v>
      </c>
      <c r="O37" s="47"/>
      <c r="P37" s="41">
        <f>IF(E37="History",'FYBA B'!L37/'FYBA B'!L$4,"")</f>
        <v>1</v>
      </c>
      <c r="Q37" s="41" t="str">
        <f>IF(E37="Economics",'FYBA B'!M37/'FYBA B'!M$4,"")</f>
        <v/>
      </c>
      <c r="R37" s="41" t="str">
        <f ca="1">IF(F37="Hindi",'FYBA B'!#REF!/'FYBA B'!#REF!,"")</f>
        <v/>
      </c>
      <c r="S37" s="41" t="e">
        <f>IF(G37="French",'FYBA B'!#REF!/'FYBA B'!#REF!,"")</f>
        <v>#REF!</v>
      </c>
      <c r="T37" s="38"/>
    </row>
    <row r="38" spans="1:20" ht="22.5" customHeight="1">
      <c r="A38" s="34">
        <f t="shared" si="2"/>
        <v>182</v>
      </c>
      <c r="B38" s="45" t="s">
        <v>73</v>
      </c>
      <c r="C38" s="36" t="s">
        <v>38</v>
      </c>
      <c r="D38" s="36" t="s">
        <v>39</v>
      </c>
      <c r="E38" s="36" t="s">
        <v>40</v>
      </c>
      <c r="F38" s="41">
        <f ca="1">'FYBA B'!F38/'FYBA B'!F$4</f>
        <v>0.66666666666666663</v>
      </c>
      <c r="G38" s="41" t="e">
        <f>'FYBA B'!#REF!/'FYBA B'!#REF!</f>
        <v>#REF!</v>
      </c>
      <c r="H38" s="41" t="e">
        <f>'FYBA B'!#REF!/'FYBA B'!#REF!</f>
        <v>#REF!</v>
      </c>
      <c r="I38" s="41">
        <f ca="1">'FYBA B'!G38/'FYBA B'!G$4</f>
        <v>0.83333333333333337</v>
      </c>
      <c r="J38" s="41">
        <f ca="1">'FYBA B'!H38/'FYBA B'!H$4</f>
        <v>0.66666666666666663</v>
      </c>
      <c r="K38" s="41">
        <f ca="1">'FYBA B'!I38/'FYBA B'!I$4</f>
        <v>0.70833333333333337</v>
      </c>
      <c r="L38" s="41">
        <f ca="1">'FYBA B'!J38/'FYBA B'!J$4</f>
        <v>0.7</v>
      </c>
      <c r="M38" s="41" t="e">
        <f ca="1">'FYBA B'!K38/'FYBA B'!K$4</f>
        <v>#VALUE!</v>
      </c>
      <c r="N38" s="43" t="e">
        <f>'FYBA B'!#REF!/'FYBA B'!#REF!</f>
        <v>#REF!</v>
      </c>
      <c r="O38" s="47"/>
      <c r="P38" s="41" t="str">
        <f>IF(E38="History",'FYBA B'!L38/'FYBA B'!L$4,"")</f>
        <v/>
      </c>
      <c r="Q38" s="41">
        <f ca="1">IF(E38="Economics",'FYBA B'!M38/'FYBA B'!M$4,"")</f>
        <v>0.16666666666666666</v>
      </c>
      <c r="R38" s="41" t="str">
        <f ca="1">IF(F38="Hindi",'FYBA B'!#REF!/'FYBA B'!#REF!,"")</f>
        <v/>
      </c>
      <c r="S38" s="41" t="e">
        <f>IF(G38="French",'FYBA B'!#REF!/'FYBA B'!#REF!,"")</f>
        <v>#REF!</v>
      </c>
      <c r="T38" s="38"/>
    </row>
    <row r="39" spans="1:20" ht="22.5" customHeight="1">
      <c r="A39" s="34">
        <f t="shared" si="2"/>
        <v>183</v>
      </c>
      <c r="B39" s="45" t="s">
        <v>74</v>
      </c>
      <c r="C39" s="36" t="s">
        <v>38</v>
      </c>
      <c r="D39" s="36" t="s">
        <v>39</v>
      </c>
      <c r="E39" s="36" t="s">
        <v>43</v>
      </c>
      <c r="F39" s="41">
        <f ca="1">'FYBA B'!F39/'FYBA B'!F$4</f>
        <v>0.26666666666666666</v>
      </c>
      <c r="G39" s="41" t="e">
        <f>'FYBA B'!#REF!/'FYBA B'!#REF!</f>
        <v>#REF!</v>
      </c>
      <c r="H39" s="41" t="e">
        <f>'FYBA B'!#REF!/'FYBA B'!#REF!</f>
        <v>#REF!</v>
      </c>
      <c r="I39" s="41">
        <f ca="1">'FYBA B'!G39/'FYBA B'!G$4</f>
        <v>0.33333333333333331</v>
      </c>
      <c r="J39" s="41">
        <f ca="1">'FYBA B'!H39/'FYBA B'!H$4</f>
        <v>0.33333333333333331</v>
      </c>
      <c r="K39" s="41">
        <f ca="1">'FYBA B'!I39/'FYBA B'!I$4</f>
        <v>0.33333333333333331</v>
      </c>
      <c r="L39" s="41">
        <f ca="1">'FYBA B'!J39/'FYBA B'!J$4</f>
        <v>0.4</v>
      </c>
      <c r="M39" s="41" t="e">
        <f ca="1">'FYBA B'!K39/'FYBA B'!K$4</f>
        <v>#VALUE!</v>
      </c>
      <c r="N39" s="43" t="e">
        <f>'FYBA B'!#REF!/'FYBA B'!#REF!</f>
        <v>#REF!</v>
      </c>
      <c r="O39" s="47"/>
      <c r="P39" s="41">
        <f>IF(E39="History",'FYBA B'!L39/'FYBA B'!L$4,"")</f>
        <v>0.6</v>
      </c>
      <c r="Q39" s="41" t="str">
        <f>IF(E39="Economics",'FYBA B'!M39/'FYBA B'!M$4,"")</f>
        <v/>
      </c>
      <c r="R39" s="41" t="str">
        <f ca="1">IF(F39="Hindi",'FYBA B'!#REF!/'FYBA B'!#REF!,"")</f>
        <v/>
      </c>
      <c r="S39" s="41" t="e">
        <f>IF(G39="French",'FYBA B'!#REF!/'FYBA B'!#REF!,"")</f>
        <v>#REF!</v>
      </c>
      <c r="T39" s="38"/>
    </row>
    <row r="40" spans="1:20" ht="22.5" customHeight="1">
      <c r="A40" s="34">
        <f t="shared" si="2"/>
        <v>184</v>
      </c>
      <c r="B40" s="45" t="s">
        <v>75</v>
      </c>
      <c r="C40" s="36" t="s">
        <v>38</v>
      </c>
      <c r="D40" s="36" t="s">
        <v>39</v>
      </c>
      <c r="E40" s="36" t="s">
        <v>40</v>
      </c>
      <c r="F40" s="41">
        <f ca="1">'FYBA B'!F40/'FYBA B'!F$4</f>
        <v>0.8</v>
      </c>
      <c r="G40" s="41" t="e">
        <f>'FYBA B'!#REF!/'FYBA B'!#REF!</f>
        <v>#REF!</v>
      </c>
      <c r="H40" s="41" t="e">
        <f>'FYBA B'!#REF!/'FYBA B'!#REF!</f>
        <v>#REF!</v>
      </c>
      <c r="I40" s="41">
        <f ca="1">'FYBA B'!G40/'FYBA B'!G$4</f>
        <v>0.83333333333333337</v>
      </c>
      <c r="J40" s="41">
        <f ca="1">'FYBA B'!H40/'FYBA B'!H$4</f>
        <v>0.72222222222222221</v>
      </c>
      <c r="K40" s="41">
        <f ca="1">'FYBA B'!I40/'FYBA B'!I$4</f>
        <v>0.75</v>
      </c>
      <c r="L40" s="41">
        <f ca="1">'FYBA B'!J40/'FYBA B'!J$4</f>
        <v>0.7</v>
      </c>
      <c r="M40" s="41" t="e">
        <f ca="1">'FYBA B'!K40/'FYBA B'!K$4</f>
        <v>#VALUE!</v>
      </c>
      <c r="N40" s="43" t="e">
        <f>'FYBA B'!#REF!/'FYBA B'!#REF!</f>
        <v>#REF!</v>
      </c>
      <c r="O40" s="47"/>
      <c r="P40" s="41" t="str">
        <f>IF(E40="History",'FYBA B'!L40/'FYBA B'!L$4,"")</f>
        <v/>
      </c>
      <c r="Q40" s="41">
        <f ca="1">IF(E40="Economics",'FYBA B'!M40/'FYBA B'!M$4,"")</f>
        <v>0.5</v>
      </c>
      <c r="R40" s="41" t="str">
        <f ca="1">IF(F40="Hindi",'FYBA B'!#REF!/'FYBA B'!#REF!,"")</f>
        <v/>
      </c>
      <c r="S40" s="41" t="e">
        <f>IF(G40="French",'FYBA B'!#REF!/'FYBA B'!#REF!,"")</f>
        <v>#REF!</v>
      </c>
      <c r="T40" s="38"/>
    </row>
    <row r="41" spans="1:20" ht="22.5" customHeight="1">
      <c r="A41" s="34">
        <f t="shared" si="2"/>
        <v>185</v>
      </c>
      <c r="B41" s="45" t="s">
        <v>76</v>
      </c>
      <c r="C41" s="36" t="s">
        <v>38</v>
      </c>
      <c r="D41" s="36" t="s">
        <v>39</v>
      </c>
      <c r="E41" s="36" t="s">
        <v>43</v>
      </c>
      <c r="F41" s="41">
        <f ca="1">'FYBA B'!F41/'FYBA B'!F$4</f>
        <v>0.46666666666666667</v>
      </c>
      <c r="G41" s="41" t="e">
        <f>'FYBA B'!#REF!/'FYBA B'!#REF!</f>
        <v>#REF!</v>
      </c>
      <c r="H41" s="41" t="e">
        <f>'FYBA B'!#REF!/'FYBA B'!#REF!</f>
        <v>#REF!</v>
      </c>
      <c r="I41" s="41">
        <f ca="1">'FYBA B'!G41/'FYBA B'!G$4</f>
        <v>0.33333333333333331</v>
      </c>
      <c r="J41" s="41">
        <f ca="1">'FYBA B'!H41/'FYBA B'!H$4</f>
        <v>0.77777777777777779</v>
      </c>
      <c r="K41" s="41">
        <f ca="1">'FYBA B'!I41/'FYBA B'!I$4</f>
        <v>0.66666666666666663</v>
      </c>
      <c r="L41" s="41">
        <f ca="1">'FYBA B'!J41/'FYBA B'!J$4</f>
        <v>0.7</v>
      </c>
      <c r="M41" s="41" t="e">
        <f ca="1">'FYBA B'!K41/'FYBA B'!K$4</f>
        <v>#VALUE!</v>
      </c>
      <c r="N41" s="43" t="e">
        <f>'FYBA B'!#REF!/'FYBA B'!#REF!</f>
        <v>#REF!</v>
      </c>
      <c r="O41" s="47"/>
      <c r="P41" s="41">
        <f>IF(E41="History",'FYBA B'!L41/'FYBA B'!L$4,"")</f>
        <v>0.6</v>
      </c>
      <c r="Q41" s="41" t="str">
        <f>IF(E41="Economics",'FYBA B'!M41/'FYBA B'!M$4,"")</f>
        <v/>
      </c>
      <c r="R41" s="41" t="str">
        <f ca="1">IF(F41="Hindi",'FYBA B'!#REF!/'FYBA B'!#REF!,"")</f>
        <v/>
      </c>
      <c r="S41" s="41" t="e">
        <f>IF(G41="French",'FYBA B'!#REF!/'FYBA B'!#REF!,"")</f>
        <v>#REF!</v>
      </c>
      <c r="T41" s="38"/>
    </row>
    <row r="42" spans="1:20" ht="22.5" customHeight="1">
      <c r="A42" s="34">
        <f t="shared" si="2"/>
        <v>186</v>
      </c>
      <c r="B42" s="45" t="s">
        <v>77</v>
      </c>
      <c r="C42" s="36" t="s">
        <v>38</v>
      </c>
      <c r="D42" s="36" t="s">
        <v>39</v>
      </c>
      <c r="E42" s="36" t="s">
        <v>40</v>
      </c>
      <c r="F42" s="41">
        <f ca="1">'FYBA B'!F42/'FYBA B'!F$4</f>
        <v>0.66666666666666663</v>
      </c>
      <c r="G42" s="41" t="e">
        <f>'FYBA B'!#REF!/'FYBA B'!#REF!</f>
        <v>#REF!</v>
      </c>
      <c r="H42" s="41" t="e">
        <f>'FYBA B'!#REF!/'FYBA B'!#REF!</f>
        <v>#REF!</v>
      </c>
      <c r="I42" s="41">
        <f ca="1">'FYBA B'!G42/'FYBA B'!G$4</f>
        <v>0.5</v>
      </c>
      <c r="J42" s="41">
        <f ca="1">'FYBA B'!H42/'FYBA B'!H$4</f>
        <v>1</v>
      </c>
      <c r="K42" s="41">
        <f ca="1">'FYBA B'!I42/'FYBA B'!I$4</f>
        <v>0.875</v>
      </c>
      <c r="L42" s="41">
        <f ca="1">'FYBA B'!J42/'FYBA B'!J$4</f>
        <v>0.8</v>
      </c>
      <c r="M42" s="41" t="e">
        <f ca="1">'FYBA B'!K42/'FYBA B'!K$4</f>
        <v>#VALUE!</v>
      </c>
      <c r="N42" s="43" t="e">
        <f>'FYBA B'!#REF!/'FYBA B'!#REF!</f>
        <v>#REF!</v>
      </c>
      <c r="O42" s="47"/>
      <c r="P42" s="41" t="str">
        <f>IF(E42="History",'FYBA B'!L42/'FYBA B'!L$4,"")</f>
        <v/>
      </c>
      <c r="Q42" s="41">
        <f ca="1">IF(E42="Economics",'FYBA B'!M42/'FYBA B'!M$4,"")</f>
        <v>0.66666666666666663</v>
      </c>
      <c r="R42" s="41" t="str">
        <f ca="1">IF(F42="Hindi",'FYBA B'!#REF!/'FYBA B'!#REF!,"")</f>
        <v/>
      </c>
      <c r="S42" s="41" t="e">
        <f>IF(G42="French",'FYBA B'!#REF!/'FYBA B'!#REF!,"")</f>
        <v>#REF!</v>
      </c>
      <c r="T42" s="38"/>
    </row>
    <row r="43" spans="1:20" ht="22.5" customHeight="1">
      <c r="A43" s="34">
        <f t="shared" si="2"/>
        <v>187</v>
      </c>
      <c r="B43" s="45" t="s">
        <v>78</v>
      </c>
      <c r="C43" s="36" t="s">
        <v>38</v>
      </c>
      <c r="D43" s="36" t="s">
        <v>39</v>
      </c>
      <c r="E43" s="36" t="s">
        <v>40</v>
      </c>
      <c r="F43" s="41">
        <f ca="1">'FYBA B'!F43/'FYBA B'!F$4</f>
        <v>0.8</v>
      </c>
      <c r="G43" s="41" t="e">
        <f>'FYBA B'!#REF!/'FYBA B'!#REF!</f>
        <v>#REF!</v>
      </c>
      <c r="H43" s="41" t="e">
        <f>'FYBA B'!#REF!/'FYBA B'!#REF!</f>
        <v>#REF!</v>
      </c>
      <c r="I43" s="41">
        <f ca="1">'FYBA B'!G43/'FYBA B'!G$4</f>
        <v>0.5</v>
      </c>
      <c r="J43" s="41">
        <f ca="1">'FYBA B'!H43/'FYBA B'!H$4</f>
        <v>0.77777777777777779</v>
      </c>
      <c r="K43" s="41">
        <f ca="1">'FYBA B'!I43/'FYBA B'!I$4</f>
        <v>0.70833333333333337</v>
      </c>
      <c r="L43" s="41">
        <f ca="1">'FYBA B'!J43/'FYBA B'!J$4</f>
        <v>0.8</v>
      </c>
      <c r="M43" s="41" t="e">
        <f ca="1">'FYBA B'!K43/'FYBA B'!K$4</f>
        <v>#VALUE!</v>
      </c>
      <c r="N43" s="43" t="e">
        <f>'FYBA B'!#REF!/'FYBA B'!#REF!</f>
        <v>#REF!</v>
      </c>
      <c r="O43" s="47"/>
      <c r="P43" s="41" t="str">
        <f>IF(E43="History",'FYBA B'!L43/'FYBA B'!L$4,"")</f>
        <v/>
      </c>
      <c r="Q43" s="41">
        <f ca="1">IF(E43="Economics",'FYBA B'!M43/'FYBA B'!M$4,"")</f>
        <v>0.41666666666666669</v>
      </c>
      <c r="R43" s="41" t="str">
        <f ca="1">IF(F43="Hindi",'FYBA B'!#REF!/'FYBA B'!#REF!,"")</f>
        <v/>
      </c>
      <c r="S43" s="41" t="e">
        <f>IF(G43="French",'FYBA B'!#REF!/'FYBA B'!#REF!,"")</f>
        <v>#REF!</v>
      </c>
      <c r="T43" s="38"/>
    </row>
    <row r="44" spans="1:20" ht="22.5" customHeight="1">
      <c r="A44" s="34">
        <f t="shared" si="2"/>
        <v>188</v>
      </c>
      <c r="B44" s="45" t="s">
        <v>79</v>
      </c>
      <c r="C44" s="36" t="s">
        <v>42</v>
      </c>
      <c r="D44" s="36" t="s">
        <v>39</v>
      </c>
      <c r="E44" s="36" t="s">
        <v>43</v>
      </c>
      <c r="F44" s="41">
        <f ca="1">'FYBA B'!F44/'FYBA B'!F$4</f>
        <v>0.8</v>
      </c>
      <c r="G44" s="41" t="e">
        <f>'FYBA B'!#REF!/'FYBA B'!#REF!</f>
        <v>#REF!</v>
      </c>
      <c r="H44" s="41" t="e">
        <f>'FYBA B'!#REF!/'FYBA B'!#REF!</f>
        <v>#REF!</v>
      </c>
      <c r="I44" s="41">
        <f ca="1">'FYBA B'!G44/'FYBA B'!G$4</f>
        <v>1</v>
      </c>
      <c r="J44" s="41">
        <f ca="1">'FYBA B'!H44/'FYBA B'!H$4</f>
        <v>0.94444444444444442</v>
      </c>
      <c r="K44" s="41">
        <f ca="1">'FYBA B'!I44/'FYBA B'!I$4</f>
        <v>0.95833333333333337</v>
      </c>
      <c r="L44" s="41">
        <f ca="1">'FYBA B'!J44/'FYBA B'!J$4</f>
        <v>0.9</v>
      </c>
      <c r="M44" s="41" t="e">
        <f ca="1">'FYBA B'!K44/'FYBA B'!K$4</f>
        <v>#VALUE!</v>
      </c>
      <c r="N44" s="43" t="e">
        <f>'FYBA B'!#REF!/'FYBA B'!#REF!</f>
        <v>#REF!</v>
      </c>
      <c r="O44" s="47"/>
      <c r="P44" s="41">
        <f>IF(E44="History",'FYBA B'!L44/'FYBA B'!L$4,"")</f>
        <v>1</v>
      </c>
      <c r="Q44" s="41" t="str">
        <f>IF(E44="Economics",'FYBA B'!M44/'FYBA B'!M$4,"")</f>
        <v/>
      </c>
      <c r="R44" s="41" t="str">
        <f ca="1">IF(F44="Hindi",'FYBA B'!#REF!/'FYBA B'!#REF!,"")</f>
        <v/>
      </c>
      <c r="S44" s="41" t="e">
        <f>IF(G44="French",'FYBA B'!#REF!/'FYBA B'!#REF!,"")</f>
        <v>#REF!</v>
      </c>
      <c r="T44" s="38"/>
    </row>
    <row r="45" spans="1:20" ht="22.5" customHeight="1">
      <c r="A45" s="34">
        <f t="shared" si="2"/>
        <v>189</v>
      </c>
      <c r="B45" s="45" t="s">
        <v>80</v>
      </c>
      <c r="C45" s="36" t="s">
        <v>38</v>
      </c>
      <c r="D45" s="36" t="s">
        <v>39</v>
      </c>
      <c r="E45" s="36" t="s">
        <v>43</v>
      </c>
      <c r="F45" s="41">
        <f ca="1">'FYBA B'!F45/'FYBA B'!F$4</f>
        <v>0.73333333333333328</v>
      </c>
      <c r="G45" s="41" t="e">
        <f>'FYBA B'!#REF!/'FYBA B'!#REF!</f>
        <v>#REF!</v>
      </c>
      <c r="H45" s="41" t="e">
        <f>'FYBA B'!#REF!/'FYBA B'!#REF!</f>
        <v>#REF!</v>
      </c>
      <c r="I45" s="41">
        <f ca="1">'FYBA B'!G45/'FYBA B'!G$4</f>
        <v>0.83333333333333337</v>
      </c>
      <c r="J45" s="41">
        <f ca="1">'FYBA B'!H45/'FYBA B'!H$4</f>
        <v>0.77777777777777779</v>
      </c>
      <c r="K45" s="41">
        <f ca="1">'FYBA B'!I45/'FYBA B'!I$4</f>
        <v>0.79166666666666663</v>
      </c>
      <c r="L45" s="41">
        <f ca="1">'FYBA B'!J45/'FYBA B'!J$4</f>
        <v>0.8</v>
      </c>
      <c r="M45" s="41" t="e">
        <f ca="1">'FYBA B'!K45/'FYBA B'!K$4</f>
        <v>#VALUE!</v>
      </c>
      <c r="N45" s="43" t="e">
        <f>'FYBA B'!#REF!/'FYBA B'!#REF!</f>
        <v>#REF!</v>
      </c>
      <c r="O45" s="47"/>
      <c r="P45" s="41">
        <f>IF(E45="History",'FYBA B'!L45/'FYBA B'!L$4,"")</f>
        <v>0.8</v>
      </c>
      <c r="Q45" s="41" t="str">
        <f>IF(E45="Economics",'FYBA B'!M45/'FYBA B'!M$4,"")</f>
        <v/>
      </c>
      <c r="R45" s="41" t="str">
        <f ca="1">IF(F45="Hindi",'FYBA B'!#REF!/'FYBA B'!#REF!,"")</f>
        <v/>
      </c>
      <c r="S45" s="41" t="e">
        <f>IF(G45="French",'FYBA B'!#REF!/'FYBA B'!#REF!,"")</f>
        <v>#REF!</v>
      </c>
      <c r="T45" s="38"/>
    </row>
    <row r="46" spans="1:20" ht="22.5" customHeight="1">
      <c r="A46" s="34">
        <f t="shared" si="2"/>
        <v>190</v>
      </c>
      <c r="B46" s="45" t="s">
        <v>81</v>
      </c>
      <c r="C46" s="36" t="s">
        <v>38</v>
      </c>
      <c r="D46" s="36" t="s">
        <v>39</v>
      </c>
      <c r="E46" s="36" t="s">
        <v>43</v>
      </c>
      <c r="F46" s="41">
        <f ca="1">'FYBA B'!F46/'FYBA B'!F$4</f>
        <v>0.6</v>
      </c>
      <c r="G46" s="41" t="e">
        <f>'FYBA B'!#REF!/'FYBA B'!#REF!</f>
        <v>#REF!</v>
      </c>
      <c r="H46" s="41" t="e">
        <f>'FYBA B'!#REF!/'FYBA B'!#REF!</f>
        <v>#REF!</v>
      </c>
      <c r="I46" s="41">
        <f ca="1">'FYBA B'!G46/'FYBA B'!G$4</f>
        <v>0.5</v>
      </c>
      <c r="J46" s="41">
        <f ca="1">'FYBA B'!H46/'FYBA B'!H$4</f>
        <v>0.5</v>
      </c>
      <c r="K46" s="41">
        <f ca="1">'FYBA B'!I46/'FYBA B'!I$4</f>
        <v>0.5</v>
      </c>
      <c r="L46" s="41">
        <f ca="1">'FYBA B'!J46/'FYBA B'!J$4</f>
        <v>0.8</v>
      </c>
      <c r="M46" s="41" t="e">
        <f ca="1">'FYBA B'!K46/'FYBA B'!K$4</f>
        <v>#VALUE!</v>
      </c>
      <c r="N46" s="43" t="e">
        <f>'FYBA B'!#REF!/'FYBA B'!#REF!</f>
        <v>#REF!</v>
      </c>
      <c r="O46" s="47"/>
      <c r="P46" s="41">
        <f>IF(E46="History",'FYBA B'!L46/'FYBA B'!L$4,"")</f>
        <v>1</v>
      </c>
      <c r="Q46" s="41" t="str">
        <f>IF(E46="Economics",'FYBA B'!M46/'FYBA B'!M$4,"")</f>
        <v/>
      </c>
      <c r="R46" s="41" t="str">
        <f ca="1">IF(F46="Hindi",'FYBA B'!#REF!/'FYBA B'!#REF!,"")</f>
        <v/>
      </c>
      <c r="S46" s="41" t="e">
        <f>IF(G46="French",'FYBA B'!#REF!/'FYBA B'!#REF!,"")</f>
        <v>#REF!</v>
      </c>
      <c r="T46" s="38"/>
    </row>
    <row r="47" spans="1:20" ht="22.5" customHeight="1">
      <c r="A47" s="34">
        <f t="shared" si="2"/>
        <v>191</v>
      </c>
      <c r="B47" s="45" t="s">
        <v>82</v>
      </c>
      <c r="C47" s="36" t="s">
        <v>38</v>
      </c>
      <c r="D47" s="36" t="s">
        <v>39</v>
      </c>
      <c r="E47" s="36" t="s">
        <v>43</v>
      </c>
      <c r="F47" s="41">
        <f ca="1">'FYBA B'!F47/'FYBA B'!F$4</f>
        <v>0.4</v>
      </c>
      <c r="G47" s="41" t="e">
        <f>'FYBA B'!#REF!/'FYBA B'!#REF!</f>
        <v>#REF!</v>
      </c>
      <c r="H47" s="41" t="e">
        <f>'FYBA B'!#REF!/'FYBA B'!#REF!</f>
        <v>#REF!</v>
      </c>
      <c r="I47" s="41">
        <f ca="1">'FYBA B'!G47/'FYBA B'!G$4</f>
        <v>0.5</v>
      </c>
      <c r="J47" s="41">
        <f ca="1">'FYBA B'!H47/'FYBA B'!H$4</f>
        <v>0.3888888888888889</v>
      </c>
      <c r="K47" s="41">
        <f ca="1">'FYBA B'!I47/'FYBA B'!I$4</f>
        <v>0.41666666666666669</v>
      </c>
      <c r="L47" s="41">
        <f ca="1">'FYBA B'!J47/'FYBA B'!J$4</f>
        <v>0.3</v>
      </c>
      <c r="M47" s="41" t="e">
        <f ca="1">'FYBA B'!K47/'FYBA B'!K$4</f>
        <v>#VALUE!</v>
      </c>
      <c r="N47" s="43" t="e">
        <f>'FYBA B'!#REF!/'FYBA B'!#REF!</f>
        <v>#REF!</v>
      </c>
      <c r="O47" s="47"/>
      <c r="P47" s="41">
        <f>IF(E47="History",'FYBA B'!L47/'FYBA B'!L$4,"")</f>
        <v>0.6</v>
      </c>
      <c r="Q47" s="41" t="str">
        <f>IF(E47="Economics",'FYBA B'!M47/'FYBA B'!M$4,"")</f>
        <v/>
      </c>
      <c r="R47" s="41" t="str">
        <f ca="1">IF(F47="Hindi",'FYBA B'!#REF!/'FYBA B'!#REF!,"")</f>
        <v/>
      </c>
      <c r="S47" s="41" t="e">
        <f>IF(G47="French",'FYBA B'!#REF!/'FYBA B'!#REF!,"")</f>
        <v>#REF!</v>
      </c>
      <c r="T47" s="38"/>
    </row>
    <row r="48" spans="1:20" ht="22.5" customHeight="1">
      <c r="A48" s="34">
        <f t="shared" si="2"/>
        <v>192</v>
      </c>
      <c r="B48" s="45" t="s">
        <v>83</v>
      </c>
      <c r="C48" s="36" t="s">
        <v>38</v>
      </c>
      <c r="D48" s="36" t="s">
        <v>39</v>
      </c>
      <c r="E48" s="36" t="s">
        <v>43</v>
      </c>
      <c r="F48" s="41">
        <f ca="1">'FYBA B'!F48/'FYBA B'!F$4</f>
        <v>1</v>
      </c>
      <c r="G48" s="41" t="e">
        <f>'FYBA B'!#REF!/'FYBA B'!#REF!</f>
        <v>#REF!</v>
      </c>
      <c r="H48" s="41" t="e">
        <f>'FYBA B'!#REF!/'FYBA B'!#REF!</f>
        <v>#REF!</v>
      </c>
      <c r="I48" s="41">
        <f ca="1">'FYBA B'!G48/'FYBA B'!G$4</f>
        <v>1</v>
      </c>
      <c r="J48" s="41">
        <f ca="1">'FYBA B'!H48/'FYBA B'!H$4</f>
        <v>1</v>
      </c>
      <c r="K48" s="41">
        <f ca="1">'FYBA B'!I48/'FYBA B'!I$4</f>
        <v>1</v>
      </c>
      <c r="L48" s="41">
        <f ca="1">'FYBA B'!J48/'FYBA B'!J$4</f>
        <v>1</v>
      </c>
      <c r="M48" s="41" t="e">
        <f ca="1">'FYBA B'!K48/'FYBA B'!K$4</f>
        <v>#VALUE!</v>
      </c>
      <c r="N48" s="43" t="e">
        <f>'FYBA B'!#REF!/'FYBA B'!#REF!</f>
        <v>#REF!</v>
      </c>
      <c r="O48" s="47"/>
      <c r="P48" s="41">
        <f>IF(E48="History",'FYBA B'!L48/'FYBA B'!L$4,"")</f>
        <v>1</v>
      </c>
      <c r="Q48" s="41" t="str">
        <f>IF(E48="Economics",'FYBA B'!M48/'FYBA B'!M$4,"")</f>
        <v/>
      </c>
      <c r="R48" s="41" t="str">
        <f ca="1">IF(F48="Hindi",'FYBA B'!#REF!/'FYBA B'!#REF!,"")</f>
        <v/>
      </c>
      <c r="S48" s="41" t="e">
        <f>IF(G48="French",'FYBA B'!#REF!/'FYBA B'!#REF!,"")</f>
        <v>#REF!</v>
      </c>
      <c r="T48" s="38"/>
    </row>
    <row r="49" spans="1:20" ht="22.5" customHeight="1">
      <c r="A49" s="34">
        <f t="shared" si="2"/>
        <v>193</v>
      </c>
      <c r="B49" s="45" t="s">
        <v>84</v>
      </c>
      <c r="C49" s="36" t="s">
        <v>38</v>
      </c>
      <c r="D49" s="36" t="s">
        <v>39</v>
      </c>
      <c r="E49" s="36" t="s">
        <v>43</v>
      </c>
      <c r="F49" s="41">
        <f ca="1">'FYBA B'!F49/'FYBA B'!F$4</f>
        <v>0.66666666666666663</v>
      </c>
      <c r="G49" s="41" t="e">
        <f>'FYBA B'!#REF!/'FYBA B'!#REF!</f>
        <v>#REF!</v>
      </c>
      <c r="H49" s="41" t="e">
        <f>'FYBA B'!#REF!/'FYBA B'!#REF!</f>
        <v>#REF!</v>
      </c>
      <c r="I49" s="41">
        <f ca="1">'FYBA B'!G49/'FYBA B'!G$4</f>
        <v>0.66666666666666663</v>
      </c>
      <c r="J49" s="41">
        <f ca="1">'FYBA B'!H49/'FYBA B'!H$4</f>
        <v>0.77777777777777779</v>
      </c>
      <c r="K49" s="41">
        <f ca="1">'FYBA B'!I49/'FYBA B'!I$4</f>
        <v>0.75</v>
      </c>
      <c r="L49" s="41">
        <f ca="1">'FYBA B'!J49/'FYBA B'!J$4</f>
        <v>0.8</v>
      </c>
      <c r="M49" s="41" t="e">
        <f ca="1">'FYBA B'!K49/'FYBA B'!K$4</f>
        <v>#VALUE!</v>
      </c>
      <c r="N49" s="43" t="e">
        <f>'FYBA B'!#REF!/'FYBA B'!#REF!</f>
        <v>#REF!</v>
      </c>
      <c r="O49" s="47"/>
      <c r="P49" s="41">
        <f>IF(E49="History",'FYBA B'!L49/'FYBA B'!L$4,"")</f>
        <v>0.8</v>
      </c>
      <c r="Q49" s="41" t="str">
        <f>IF(E49="Economics",'FYBA B'!M49/'FYBA B'!M$4,"")</f>
        <v/>
      </c>
      <c r="R49" s="41" t="str">
        <f ca="1">IF(F49="Hindi",'FYBA B'!#REF!/'FYBA B'!#REF!,"")</f>
        <v/>
      </c>
      <c r="S49" s="41" t="e">
        <f>IF(G49="French",'FYBA B'!#REF!/'FYBA B'!#REF!,"")</f>
        <v>#REF!</v>
      </c>
      <c r="T49" s="38"/>
    </row>
    <row r="50" spans="1:20" ht="22.5" customHeight="1">
      <c r="A50" s="34">
        <f t="shared" si="2"/>
        <v>194</v>
      </c>
      <c r="B50" s="45" t="s">
        <v>85</v>
      </c>
      <c r="C50" s="36" t="s">
        <v>38</v>
      </c>
      <c r="D50" s="36" t="s">
        <v>39</v>
      </c>
      <c r="E50" s="36" t="s">
        <v>43</v>
      </c>
      <c r="F50" s="41">
        <f ca="1">'FYBA B'!F50/'FYBA B'!F$4</f>
        <v>0.13333333333333333</v>
      </c>
      <c r="G50" s="41" t="e">
        <f>'FYBA B'!#REF!/'FYBA B'!#REF!</f>
        <v>#REF!</v>
      </c>
      <c r="H50" s="41" t="e">
        <f>'FYBA B'!#REF!/'FYBA B'!#REF!</f>
        <v>#REF!</v>
      </c>
      <c r="I50" s="41">
        <f ca="1">'FYBA B'!G50/'FYBA B'!G$4</f>
        <v>0.33333333333333331</v>
      </c>
      <c r="J50" s="41">
        <f ca="1">'FYBA B'!H50/'FYBA B'!H$4</f>
        <v>0.44444444444444442</v>
      </c>
      <c r="K50" s="41">
        <f ca="1">'FYBA B'!I50/'FYBA B'!I$4</f>
        <v>0.41666666666666669</v>
      </c>
      <c r="L50" s="41">
        <f ca="1">'FYBA B'!J50/'FYBA B'!J$4</f>
        <v>0.3</v>
      </c>
      <c r="M50" s="41" t="e">
        <f ca="1">'FYBA B'!K50/'FYBA B'!K$4</f>
        <v>#VALUE!</v>
      </c>
      <c r="N50" s="43" t="e">
        <f>'FYBA B'!#REF!/'FYBA B'!#REF!</f>
        <v>#REF!</v>
      </c>
      <c r="O50" s="47"/>
      <c r="P50" s="41">
        <f>IF(E50="History",'FYBA B'!L50/'FYBA B'!L$4,"")</f>
        <v>0.4</v>
      </c>
      <c r="Q50" s="41" t="str">
        <f>IF(E50="Economics",'FYBA B'!M50/'FYBA B'!M$4,"")</f>
        <v/>
      </c>
      <c r="R50" s="41" t="str">
        <f ca="1">IF(F50="Hindi",'FYBA B'!#REF!/'FYBA B'!#REF!,"")</f>
        <v/>
      </c>
      <c r="S50" s="41" t="e">
        <f>IF(G50="French",'FYBA B'!#REF!/'FYBA B'!#REF!,"")</f>
        <v>#REF!</v>
      </c>
      <c r="T50" s="38"/>
    </row>
    <row r="51" spans="1:20" ht="22.5" customHeight="1">
      <c r="A51" s="34">
        <f t="shared" si="2"/>
        <v>195</v>
      </c>
      <c r="B51" s="45" t="s">
        <v>86</v>
      </c>
      <c r="C51" s="36" t="s">
        <v>42</v>
      </c>
      <c r="D51" s="36" t="s">
        <v>39</v>
      </c>
      <c r="E51" s="36" t="s">
        <v>40</v>
      </c>
      <c r="F51" s="41">
        <f ca="1">'FYBA B'!F51/'FYBA B'!F$4</f>
        <v>0.13333333333333333</v>
      </c>
      <c r="G51" s="41" t="e">
        <f>'FYBA B'!#REF!/'FYBA B'!#REF!</f>
        <v>#REF!</v>
      </c>
      <c r="H51" s="41" t="e">
        <f>'FYBA B'!#REF!/'FYBA B'!#REF!</f>
        <v>#REF!</v>
      </c>
      <c r="I51" s="41">
        <f ca="1">'FYBA B'!G51/'FYBA B'!G$4</f>
        <v>0.66666666666666663</v>
      </c>
      <c r="J51" s="41">
        <f ca="1">'FYBA B'!H51/'FYBA B'!H$4</f>
        <v>0.33333333333333331</v>
      </c>
      <c r="K51" s="41">
        <f ca="1">'FYBA B'!I51/'FYBA B'!I$4</f>
        <v>0.41666666666666669</v>
      </c>
      <c r="L51" s="41">
        <f ca="1">'FYBA B'!J51/'FYBA B'!J$4</f>
        <v>0.1</v>
      </c>
      <c r="M51" s="41" t="e">
        <f ca="1">'FYBA B'!K51/'FYBA B'!K$4</f>
        <v>#VALUE!</v>
      </c>
      <c r="N51" s="43" t="e">
        <f>'FYBA B'!#REF!/'FYBA B'!#REF!</f>
        <v>#REF!</v>
      </c>
      <c r="O51" s="47"/>
      <c r="P51" s="41" t="str">
        <f>IF(E51="History",'FYBA B'!L51/'FYBA B'!L$4,"")</f>
        <v/>
      </c>
      <c r="Q51" s="41">
        <f ca="1">IF(E51="Economics",'FYBA B'!M51/'FYBA B'!M$4,"")</f>
        <v>0.25</v>
      </c>
      <c r="R51" s="41" t="str">
        <f ca="1">IF(F51="Hindi",'FYBA B'!#REF!/'FYBA B'!#REF!,"")</f>
        <v/>
      </c>
      <c r="S51" s="41" t="e">
        <f>IF(G51="French",'FYBA B'!#REF!/'FYBA B'!#REF!,"")</f>
        <v>#REF!</v>
      </c>
      <c r="T51" s="38"/>
    </row>
    <row r="52" spans="1:20" ht="22.5" customHeight="1">
      <c r="A52" s="34">
        <f t="shared" si="2"/>
        <v>196</v>
      </c>
      <c r="B52" s="45" t="s">
        <v>87</v>
      </c>
      <c r="C52" s="36" t="s">
        <v>38</v>
      </c>
      <c r="D52" s="36" t="s">
        <v>39</v>
      </c>
      <c r="E52" s="36" t="s">
        <v>43</v>
      </c>
      <c r="F52" s="41">
        <f ca="1">'FYBA B'!F52/'FYBA B'!F$4</f>
        <v>0.8</v>
      </c>
      <c r="G52" s="41" t="e">
        <f>'FYBA B'!#REF!/'FYBA B'!#REF!</f>
        <v>#REF!</v>
      </c>
      <c r="H52" s="41" t="e">
        <f>'FYBA B'!#REF!/'FYBA B'!#REF!</f>
        <v>#REF!</v>
      </c>
      <c r="I52" s="41">
        <f ca="1">'FYBA B'!G52/'FYBA B'!G$4</f>
        <v>0.5</v>
      </c>
      <c r="J52" s="41">
        <f ca="1">'FYBA B'!H52/'FYBA B'!H$4</f>
        <v>0.94444444444444442</v>
      </c>
      <c r="K52" s="41">
        <f ca="1">'FYBA B'!I52/'FYBA B'!I$4</f>
        <v>0.83333333333333337</v>
      </c>
      <c r="L52" s="41">
        <f ca="1">'FYBA B'!J52/'FYBA B'!J$4</f>
        <v>1</v>
      </c>
      <c r="M52" s="41" t="e">
        <f ca="1">'FYBA B'!K52/'FYBA B'!K$4</f>
        <v>#VALUE!</v>
      </c>
      <c r="N52" s="43" t="e">
        <f>'FYBA B'!#REF!/'FYBA B'!#REF!</f>
        <v>#REF!</v>
      </c>
      <c r="O52" s="47"/>
      <c r="P52" s="41">
        <f>IF(E52="History",'FYBA B'!L52/'FYBA B'!L$4,"")</f>
        <v>1</v>
      </c>
      <c r="Q52" s="41" t="str">
        <f>IF(E52="Economics",'FYBA B'!M52/'FYBA B'!M$4,"")</f>
        <v/>
      </c>
      <c r="R52" s="41" t="str">
        <f ca="1">IF(F52="Hindi",'FYBA B'!#REF!/'FYBA B'!#REF!,"")</f>
        <v/>
      </c>
      <c r="S52" s="41" t="e">
        <f>IF(G52="French",'FYBA B'!#REF!/'FYBA B'!#REF!,"")</f>
        <v>#REF!</v>
      </c>
      <c r="T52" s="38"/>
    </row>
    <row r="53" spans="1:20" ht="22.5" customHeight="1">
      <c r="A53" s="34">
        <f t="shared" si="2"/>
        <v>197</v>
      </c>
      <c r="B53" s="45" t="s">
        <v>88</v>
      </c>
      <c r="C53" s="36" t="s">
        <v>42</v>
      </c>
      <c r="D53" s="36" t="s">
        <v>39</v>
      </c>
      <c r="E53" s="36" t="s">
        <v>40</v>
      </c>
      <c r="F53" s="41">
        <f ca="1">'FYBA B'!F53/'FYBA B'!F$4</f>
        <v>0.93333333333333335</v>
      </c>
      <c r="G53" s="41" t="e">
        <f>'FYBA B'!#REF!/'FYBA B'!#REF!</f>
        <v>#REF!</v>
      </c>
      <c r="H53" s="41" t="e">
        <f>'FYBA B'!#REF!/'FYBA B'!#REF!</f>
        <v>#REF!</v>
      </c>
      <c r="I53" s="41">
        <f ca="1">'FYBA B'!G53/'FYBA B'!G$4</f>
        <v>0.66666666666666663</v>
      </c>
      <c r="J53" s="41">
        <f ca="1">'FYBA B'!H53/'FYBA B'!H$4</f>
        <v>0.77777777777777779</v>
      </c>
      <c r="K53" s="41">
        <f ca="1">'FYBA B'!I53/'FYBA B'!I$4</f>
        <v>0.75</v>
      </c>
      <c r="L53" s="41">
        <f ca="1">'FYBA B'!J53/'FYBA B'!J$4</f>
        <v>0.8</v>
      </c>
      <c r="M53" s="41" t="e">
        <f ca="1">'FYBA B'!K53/'FYBA B'!K$4</f>
        <v>#VALUE!</v>
      </c>
      <c r="N53" s="43" t="e">
        <f>'FYBA B'!#REF!/'FYBA B'!#REF!</f>
        <v>#REF!</v>
      </c>
      <c r="O53" s="47"/>
      <c r="P53" s="41" t="str">
        <f>IF(E53="History",'FYBA B'!L53/'FYBA B'!L$4,"")</f>
        <v/>
      </c>
      <c r="Q53" s="41">
        <f ca="1">IF(E53="Economics",'FYBA B'!M53/'FYBA B'!M$4,"")</f>
        <v>0.5</v>
      </c>
      <c r="R53" s="41" t="str">
        <f ca="1">IF(F53="Hindi",'FYBA B'!#REF!/'FYBA B'!#REF!,"")</f>
        <v/>
      </c>
      <c r="S53" s="41" t="e">
        <f>IF(G53="French",'FYBA B'!#REF!/'FYBA B'!#REF!,"")</f>
        <v>#REF!</v>
      </c>
      <c r="T53" s="38"/>
    </row>
    <row r="54" spans="1:20" ht="22.5" customHeight="1">
      <c r="A54" s="34">
        <f t="shared" si="2"/>
        <v>198</v>
      </c>
      <c r="B54" s="45" t="s">
        <v>89</v>
      </c>
      <c r="C54" s="36" t="s">
        <v>38</v>
      </c>
      <c r="D54" s="36" t="s">
        <v>39</v>
      </c>
      <c r="E54" s="36" t="s">
        <v>40</v>
      </c>
      <c r="F54" s="41">
        <f ca="1">'FYBA B'!F54/'FYBA B'!F$4</f>
        <v>0.8</v>
      </c>
      <c r="G54" s="41" t="e">
        <f>'FYBA B'!#REF!/'FYBA B'!#REF!</f>
        <v>#REF!</v>
      </c>
      <c r="H54" s="41" t="e">
        <f>'FYBA B'!#REF!/'FYBA B'!#REF!</f>
        <v>#REF!</v>
      </c>
      <c r="I54" s="41">
        <f ca="1">'FYBA B'!G54/'FYBA B'!G$4</f>
        <v>0.83333333333333337</v>
      </c>
      <c r="J54" s="41">
        <f ca="1">'FYBA B'!H54/'FYBA B'!H$4</f>
        <v>0.88888888888888884</v>
      </c>
      <c r="K54" s="41">
        <f ca="1">'FYBA B'!I54/'FYBA B'!I$4</f>
        <v>0.875</v>
      </c>
      <c r="L54" s="41">
        <f ca="1">'FYBA B'!J54/'FYBA B'!J$4</f>
        <v>0.6</v>
      </c>
      <c r="M54" s="41" t="e">
        <f ca="1">'FYBA B'!K54/'FYBA B'!K$4</f>
        <v>#VALUE!</v>
      </c>
      <c r="N54" s="43" t="e">
        <f>'FYBA B'!#REF!/'FYBA B'!#REF!</f>
        <v>#REF!</v>
      </c>
      <c r="O54" s="47"/>
      <c r="P54" s="41" t="str">
        <f>IF(E54="History",'FYBA B'!L54/'FYBA B'!L$4,"")</f>
        <v/>
      </c>
      <c r="Q54" s="41">
        <f ca="1">IF(E54="Economics",'FYBA B'!M54/'FYBA B'!M$4,"")</f>
        <v>0.5</v>
      </c>
      <c r="R54" s="41" t="str">
        <f ca="1">IF(F54="Hindi",'FYBA B'!#REF!/'FYBA B'!#REF!,"")</f>
        <v/>
      </c>
      <c r="S54" s="41" t="e">
        <f>IF(G54="French",'FYBA B'!#REF!/'FYBA B'!#REF!,"")</f>
        <v>#REF!</v>
      </c>
      <c r="T54" s="38"/>
    </row>
    <row r="55" spans="1:20" ht="22.5" customHeight="1">
      <c r="A55" s="34">
        <f t="shared" si="2"/>
        <v>199</v>
      </c>
      <c r="B55" s="45" t="s">
        <v>90</v>
      </c>
      <c r="C55" s="36" t="s">
        <v>38</v>
      </c>
      <c r="D55" s="36" t="s">
        <v>39</v>
      </c>
      <c r="E55" s="36" t="s">
        <v>43</v>
      </c>
      <c r="F55" s="41">
        <f ca="1">'FYBA B'!F55/'FYBA B'!F$4</f>
        <v>0.33333333333333331</v>
      </c>
      <c r="G55" s="41" t="e">
        <f>'FYBA B'!#REF!/'FYBA B'!#REF!</f>
        <v>#REF!</v>
      </c>
      <c r="H55" s="41" t="e">
        <f>'FYBA B'!#REF!/'FYBA B'!#REF!</f>
        <v>#REF!</v>
      </c>
      <c r="I55" s="41">
        <f ca="1">'FYBA B'!G55/'FYBA B'!G$4</f>
        <v>0.33333333333333331</v>
      </c>
      <c r="J55" s="41">
        <f ca="1">'FYBA B'!H55/'FYBA B'!H$4</f>
        <v>0.77777777777777779</v>
      </c>
      <c r="K55" s="41">
        <f ca="1">'FYBA B'!I55/'FYBA B'!I$4</f>
        <v>0.66666666666666663</v>
      </c>
      <c r="L55" s="41">
        <f ca="1">'FYBA B'!J55/'FYBA B'!J$4</f>
        <v>0.7</v>
      </c>
      <c r="M55" s="41" t="e">
        <f ca="1">'FYBA B'!K55/'FYBA B'!K$4</f>
        <v>#VALUE!</v>
      </c>
      <c r="N55" s="43" t="e">
        <f>'FYBA B'!#REF!/'FYBA B'!#REF!</f>
        <v>#REF!</v>
      </c>
      <c r="O55" s="47"/>
      <c r="P55" s="41">
        <f>IF(E55="History",'FYBA B'!L55/'FYBA B'!L$4,"")</f>
        <v>0.6</v>
      </c>
      <c r="Q55" s="41" t="str">
        <f>IF(E55="Economics",'FYBA B'!M55/'FYBA B'!M$4,"")</f>
        <v/>
      </c>
      <c r="R55" s="41" t="str">
        <f ca="1">IF(F55="Hindi",'FYBA B'!#REF!/'FYBA B'!#REF!,"")</f>
        <v/>
      </c>
      <c r="S55" s="41" t="e">
        <f>IF(G55="French",'FYBA B'!#REF!/'FYBA B'!#REF!,"")</f>
        <v>#REF!</v>
      </c>
      <c r="T55" s="38"/>
    </row>
    <row r="56" spans="1:20" ht="22.5" customHeight="1">
      <c r="A56" s="34">
        <f t="shared" si="2"/>
        <v>200</v>
      </c>
      <c r="B56" s="45" t="s">
        <v>91</v>
      </c>
      <c r="C56" s="36" t="s">
        <v>38</v>
      </c>
      <c r="D56" s="36" t="s">
        <v>39</v>
      </c>
      <c r="E56" s="36" t="s">
        <v>40</v>
      </c>
      <c r="F56" s="41">
        <f ca="1">'FYBA B'!F56/'FYBA B'!F$4</f>
        <v>1</v>
      </c>
      <c r="G56" s="41" t="e">
        <f>'FYBA B'!#REF!/'FYBA B'!#REF!</f>
        <v>#REF!</v>
      </c>
      <c r="H56" s="41" t="e">
        <f>'FYBA B'!#REF!/'FYBA B'!#REF!</f>
        <v>#REF!</v>
      </c>
      <c r="I56" s="41">
        <f ca="1">'FYBA B'!G56/'FYBA B'!G$4</f>
        <v>1</v>
      </c>
      <c r="J56" s="41">
        <f ca="1">'FYBA B'!H56/'FYBA B'!H$4</f>
        <v>1</v>
      </c>
      <c r="K56" s="41">
        <f ca="1">'FYBA B'!I56/'FYBA B'!I$4</f>
        <v>1</v>
      </c>
      <c r="L56" s="41">
        <f ca="1">'FYBA B'!J56/'FYBA B'!J$4</f>
        <v>1</v>
      </c>
      <c r="M56" s="41" t="e">
        <f ca="1">'FYBA B'!K56/'FYBA B'!K$4</f>
        <v>#VALUE!</v>
      </c>
      <c r="N56" s="43" t="e">
        <f>'FYBA B'!#REF!/'FYBA B'!#REF!</f>
        <v>#REF!</v>
      </c>
      <c r="O56" s="47"/>
      <c r="P56" s="41" t="str">
        <f>IF(E56="History",'FYBA B'!L56/'FYBA B'!L$4,"")</f>
        <v/>
      </c>
      <c r="Q56" s="41">
        <f ca="1">IF(E56="Economics",'FYBA B'!M56/'FYBA B'!M$4,"")</f>
        <v>1</v>
      </c>
      <c r="R56" s="41" t="str">
        <f ca="1">IF(F56="Hindi",'FYBA B'!#REF!/'FYBA B'!#REF!,"")</f>
        <v/>
      </c>
      <c r="S56" s="41" t="e">
        <f>IF(G56="French",'FYBA B'!#REF!/'FYBA B'!#REF!,"")</f>
        <v>#REF!</v>
      </c>
      <c r="T56" s="38"/>
    </row>
    <row r="57" spans="1:20" ht="22.5" customHeight="1">
      <c r="A57" s="34">
        <f t="shared" si="2"/>
        <v>201</v>
      </c>
      <c r="B57" s="45" t="s">
        <v>92</v>
      </c>
      <c r="C57" s="36" t="s">
        <v>38</v>
      </c>
      <c r="D57" s="36" t="s">
        <v>39</v>
      </c>
      <c r="E57" s="36" t="s">
        <v>40</v>
      </c>
      <c r="F57" s="41">
        <f ca="1">'FYBA B'!F57/'FYBA B'!F$4</f>
        <v>0.13333333333333333</v>
      </c>
      <c r="G57" s="41" t="e">
        <f>'FYBA B'!#REF!/'FYBA B'!#REF!</f>
        <v>#REF!</v>
      </c>
      <c r="H57" s="41" t="e">
        <f>'FYBA B'!#REF!/'FYBA B'!#REF!</f>
        <v>#REF!</v>
      </c>
      <c r="I57" s="41">
        <f ca="1">'FYBA B'!G57/'FYBA B'!G$4</f>
        <v>0.16666666666666666</v>
      </c>
      <c r="J57" s="41">
        <f ca="1">'FYBA B'!H57/'FYBA B'!H$4</f>
        <v>0.22222222222222221</v>
      </c>
      <c r="K57" s="41">
        <f ca="1">'FYBA B'!I57/'FYBA B'!I$4</f>
        <v>0.20833333333333334</v>
      </c>
      <c r="L57" s="41">
        <f ca="1">'FYBA B'!J57/'FYBA B'!J$4</f>
        <v>0</v>
      </c>
      <c r="M57" s="41" t="e">
        <f ca="1">'FYBA B'!K57/'FYBA B'!K$4</f>
        <v>#VALUE!</v>
      </c>
      <c r="N57" s="43" t="e">
        <f>'FYBA B'!#REF!/'FYBA B'!#REF!</f>
        <v>#REF!</v>
      </c>
      <c r="O57" s="47"/>
      <c r="P57" s="41" t="str">
        <f>IF(E57="History",'FYBA B'!L57/'FYBA B'!L$4,"")</f>
        <v/>
      </c>
      <c r="Q57" s="41">
        <f ca="1">IF(E57="Economics",'FYBA B'!M57/'FYBA B'!M$4,"")</f>
        <v>0.25</v>
      </c>
      <c r="R57" s="41" t="str">
        <f ca="1">IF(F57="Hindi",'FYBA B'!#REF!/'FYBA B'!#REF!,"")</f>
        <v/>
      </c>
      <c r="S57" s="41" t="e">
        <f>IF(G57="French",'FYBA B'!#REF!/'FYBA B'!#REF!,"")</f>
        <v>#REF!</v>
      </c>
      <c r="T57" s="38"/>
    </row>
    <row r="58" spans="1:20" ht="22.5" customHeight="1">
      <c r="A58" s="34">
        <f t="shared" si="2"/>
        <v>202</v>
      </c>
      <c r="B58" s="45" t="s">
        <v>93</v>
      </c>
      <c r="C58" s="36" t="s">
        <v>38</v>
      </c>
      <c r="D58" s="36" t="s">
        <v>39</v>
      </c>
      <c r="E58" s="36" t="s">
        <v>40</v>
      </c>
      <c r="F58" s="41">
        <f ca="1">'FYBA B'!F58/'FYBA B'!F$4</f>
        <v>0.13333333333333333</v>
      </c>
      <c r="G58" s="41" t="e">
        <f>'FYBA B'!#REF!/'FYBA B'!#REF!</f>
        <v>#REF!</v>
      </c>
      <c r="H58" s="41" t="e">
        <f>'FYBA B'!#REF!/'FYBA B'!#REF!</f>
        <v>#REF!</v>
      </c>
      <c r="I58" s="41">
        <f ca="1">'FYBA B'!G58/'FYBA B'!G$4</f>
        <v>0.33333333333333331</v>
      </c>
      <c r="J58" s="41">
        <f ca="1">'FYBA B'!H58/'FYBA B'!H$4</f>
        <v>0.22222222222222221</v>
      </c>
      <c r="K58" s="41">
        <f ca="1">'FYBA B'!I58/'FYBA B'!I$4</f>
        <v>0.25</v>
      </c>
      <c r="L58" s="41">
        <f ca="1">'FYBA B'!J58/'FYBA B'!J$4</f>
        <v>0.3</v>
      </c>
      <c r="M58" s="41" t="e">
        <f ca="1">'FYBA B'!K58/'FYBA B'!K$4</f>
        <v>#VALUE!</v>
      </c>
      <c r="N58" s="43" t="e">
        <f>'FYBA B'!#REF!/'FYBA B'!#REF!</f>
        <v>#REF!</v>
      </c>
      <c r="O58" s="47"/>
      <c r="P58" s="41" t="str">
        <f>IF(E58="History",'FYBA B'!L58/'FYBA B'!L$4,"")</f>
        <v/>
      </c>
      <c r="Q58" s="41">
        <f ca="1">IF(E58="Economics",'FYBA B'!M58/'FYBA B'!M$4,"")</f>
        <v>0.25</v>
      </c>
      <c r="R58" s="41" t="str">
        <f ca="1">IF(F58="Hindi",'FYBA B'!#REF!/'FYBA B'!#REF!,"")</f>
        <v/>
      </c>
      <c r="S58" s="41" t="e">
        <f>IF(G58="French",'FYBA B'!#REF!/'FYBA B'!#REF!,"")</f>
        <v>#REF!</v>
      </c>
      <c r="T58" s="38"/>
    </row>
    <row r="59" spans="1:20" ht="22.5" customHeight="1">
      <c r="A59" s="34">
        <f t="shared" si="2"/>
        <v>203</v>
      </c>
      <c r="B59" s="45" t="s">
        <v>94</v>
      </c>
      <c r="C59" s="36" t="s">
        <v>42</v>
      </c>
      <c r="D59" s="36" t="s">
        <v>39</v>
      </c>
      <c r="E59" s="36" t="s">
        <v>40</v>
      </c>
      <c r="F59" s="41">
        <f ca="1">'FYBA B'!F59/'FYBA B'!F$4</f>
        <v>0.33333333333333331</v>
      </c>
      <c r="G59" s="41" t="e">
        <f>'FYBA B'!#REF!/'FYBA B'!#REF!</f>
        <v>#REF!</v>
      </c>
      <c r="H59" s="41" t="e">
        <f>'FYBA B'!#REF!/'FYBA B'!#REF!</f>
        <v>#REF!</v>
      </c>
      <c r="I59" s="41">
        <f ca="1">'FYBA B'!G59/'FYBA B'!G$4</f>
        <v>0.5</v>
      </c>
      <c r="J59" s="41">
        <f ca="1">'FYBA B'!H59/'FYBA B'!H$4</f>
        <v>0.61111111111111116</v>
      </c>
      <c r="K59" s="41">
        <f ca="1">'FYBA B'!I59/'FYBA B'!I$4</f>
        <v>0.58333333333333337</v>
      </c>
      <c r="L59" s="41">
        <f ca="1">'FYBA B'!J59/'FYBA B'!J$4</f>
        <v>0.5</v>
      </c>
      <c r="M59" s="41" t="e">
        <f ca="1">'FYBA B'!K59/'FYBA B'!K$4</f>
        <v>#VALUE!</v>
      </c>
      <c r="N59" s="43" t="e">
        <f>'FYBA B'!#REF!/'FYBA B'!#REF!</f>
        <v>#REF!</v>
      </c>
      <c r="O59" s="47"/>
      <c r="P59" s="41" t="str">
        <f>IF(E59="History",'FYBA B'!L59/'FYBA B'!L$4,"")</f>
        <v/>
      </c>
      <c r="Q59" s="41">
        <f ca="1">IF(E59="Economics",'FYBA B'!M59/'FYBA B'!M$4,"")</f>
        <v>0.25</v>
      </c>
      <c r="R59" s="41" t="str">
        <f ca="1">IF(F59="Hindi",'FYBA B'!#REF!/'FYBA B'!#REF!,"")</f>
        <v/>
      </c>
      <c r="S59" s="41" t="e">
        <f>IF(G59="French",'FYBA B'!#REF!/'FYBA B'!#REF!,"")</f>
        <v>#REF!</v>
      </c>
      <c r="T59" s="38"/>
    </row>
    <row r="60" spans="1:20" ht="22.5" customHeight="1">
      <c r="A60" s="34">
        <f t="shared" si="2"/>
        <v>204</v>
      </c>
      <c r="B60" s="45" t="s">
        <v>95</v>
      </c>
      <c r="C60" s="36" t="s">
        <v>38</v>
      </c>
      <c r="D60" s="36" t="s">
        <v>39</v>
      </c>
      <c r="E60" s="36" t="s">
        <v>40</v>
      </c>
      <c r="F60" s="41">
        <f ca="1">'FYBA B'!F60/'FYBA B'!F$4</f>
        <v>0.53333333333333333</v>
      </c>
      <c r="G60" s="41" t="e">
        <f>'FYBA B'!#REF!/'FYBA B'!#REF!</f>
        <v>#REF!</v>
      </c>
      <c r="H60" s="41" t="e">
        <f>'FYBA B'!#REF!/'FYBA B'!#REF!</f>
        <v>#REF!</v>
      </c>
      <c r="I60" s="41">
        <f ca="1">'FYBA B'!G60/'FYBA B'!G$4</f>
        <v>0.33333333333333331</v>
      </c>
      <c r="J60" s="41">
        <f ca="1">'FYBA B'!H60/'FYBA B'!H$4</f>
        <v>0.44444444444444442</v>
      </c>
      <c r="K60" s="41">
        <f ca="1">'FYBA B'!I60/'FYBA B'!I$4</f>
        <v>0.41666666666666669</v>
      </c>
      <c r="L60" s="41">
        <f ca="1">'FYBA B'!J60/'FYBA B'!J$4</f>
        <v>0.5</v>
      </c>
      <c r="M60" s="41" t="e">
        <f ca="1">'FYBA B'!K60/'FYBA B'!K$4</f>
        <v>#VALUE!</v>
      </c>
      <c r="N60" s="43" t="e">
        <f>'FYBA B'!#REF!/'FYBA B'!#REF!</f>
        <v>#REF!</v>
      </c>
      <c r="O60" s="47"/>
      <c r="P60" s="41" t="str">
        <f>IF(E60="History",'FYBA B'!L60/'FYBA B'!L$4,"")</f>
        <v/>
      </c>
      <c r="Q60" s="41">
        <f ca="1">IF(E60="Economics",'FYBA B'!M60/'FYBA B'!M$4,"")</f>
        <v>0.33333333333333331</v>
      </c>
      <c r="R60" s="41" t="str">
        <f ca="1">IF(F60="Hindi",'FYBA B'!#REF!/'FYBA B'!#REF!,"")</f>
        <v/>
      </c>
      <c r="S60" s="41" t="e">
        <f>IF(G60="French",'FYBA B'!#REF!/'FYBA B'!#REF!,"")</f>
        <v>#REF!</v>
      </c>
      <c r="T60" s="38"/>
    </row>
    <row r="61" spans="1:20" ht="22.5" customHeight="1">
      <c r="A61" s="34">
        <f t="shared" si="2"/>
        <v>205</v>
      </c>
      <c r="B61" s="45" t="s">
        <v>44</v>
      </c>
      <c r="C61" s="36" t="s">
        <v>45</v>
      </c>
      <c r="D61" s="36" t="s">
        <v>45</v>
      </c>
      <c r="E61" s="36" t="s">
        <v>45</v>
      </c>
      <c r="F61" s="41">
        <f ca="1">'FYBA B'!F61/'FYBA B'!F$4</f>
        <v>1</v>
      </c>
      <c r="G61" s="41" t="e">
        <f>'FYBA B'!#REF!/'FYBA B'!#REF!</f>
        <v>#REF!</v>
      </c>
      <c r="H61" s="41" t="e">
        <f>'FYBA B'!#REF!/'FYBA B'!#REF!</f>
        <v>#REF!</v>
      </c>
      <c r="I61" s="41">
        <f ca="1">'FYBA B'!G61/'FYBA B'!G$4</f>
        <v>1</v>
      </c>
      <c r="J61" s="41">
        <f ca="1">'FYBA B'!H61/'FYBA B'!H$4</f>
        <v>1</v>
      </c>
      <c r="K61" s="41">
        <f ca="1">'FYBA B'!I61/'FYBA B'!I$4</f>
        <v>1</v>
      </c>
      <c r="L61" s="41">
        <f ca="1">'FYBA B'!J61/'FYBA B'!J$4</f>
        <v>1</v>
      </c>
      <c r="M61" s="41" t="e">
        <f ca="1">'FYBA B'!K61/'FYBA B'!K$4</f>
        <v>#VALUE!</v>
      </c>
      <c r="N61" s="43" t="e">
        <f>'FYBA B'!#REF!/'FYBA B'!#REF!</f>
        <v>#REF!</v>
      </c>
      <c r="O61" s="47"/>
      <c r="P61" s="41" t="str">
        <f>IF(E61="History",'FYBA B'!L61/'FYBA B'!L$4,"")</f>
        <v/>
      </c>
      <c r="Q61" s="41" t="str">
        <f>IF(E61="Economics",'FYBA B'!M61/'FYBA B'!M$4,"")</f>
        <v/>
      </c>
      <c r="R61" s="41" t="str">
        <f ca="1">IF(F61="Hindi",'FYBA B'!#REF!/'FYBA B'!#REF!,"")</f>
        <v/>
      </c>
      <c r="S61" s="41" t="e">
        <f>IF(G61="French",'FYBA B'!#REF!/'FYBA B'!#REF!,"")</f>
        <v>#REF!</v>
      </c>
      <c r="T61" s="38"/>
    </row>
    <row r="62" spans="1:20" ht="22.5" customHeight="1">
      <c r="A62" s="34">
        <f t="shared" si="2"/>
        <v>206</v>
      </c>
      <c r="B62" s="45" t="s">
        <v>96</v>
      </c>
      <c r="C62" s="36" t="s">
        <v>38</v>
      </c>
      <c r="D62" s="36" t="s">
        <v>39</v>
      </c>
      <c r="E62" s="36" t="s">
        <v>43</v>
      </c>
      <c r="F62" s="41">
        <f ca="1">'FYBA B'!F62/'FYBA B'!F$4</f>
        <v>0.53333333333333333</v>
      </c>
      <c r="G62" s="41" t="e">
        <f>'FYBA B'!#REF!/'FYBA B'!#REF!</f>
        <v>#REF!</v>
      </c>
      <c r="H62" s="41" t="e">
        <f>'FYBA B'!#REF!/'FYBA B'!#REF!</f>
        <v>#REF!</v>
      </c>
      <c r="I62" s="41">
        <f ca="1">'FYBA B'!G62/'FYBA B'!G$4</f>
        <v>0.16666666666666666</v>
      </c>
      <c r="J62" s="41">
        <f ca="1">'FYBA B'!H62/'FYBA B'!H$4</f>
        <v>0.3888888888888889</v>
      </c>
      <c r="K62" s="41">
        <f ca="1">'FYBA B'!I62/'FYBA B'!I$4</f>
        <v>0.33333333333333331</v>
      </c>
      <c r="L62" s="41">
        <f ca="1">'FYBA B'!J62/'FYBA B'!J$4</f>
        <v>0.4</v>
      </c>
      <c r="M62" s="41" t="e">
        <f ca="1">'FYBA B'!K62/'FYBA B'!K$4</f>
        <v>#VALUE!</v>
      </c>
      <c r="N62" s="43" t="e">
        <f>'FYBA B'!#REF!/'FYBA B'!#REF!</f>
        <v>#REF!</v>
      </c>
      <c r="O62" s="47"/>
      <c r="P62" s="41">
        <f>IF(E62="History",'FYBA B'!L62/'FYBA B'!L$4,"")</f>
        <v>0.6</v>
      </c>
      <c r="Q62" s="41" t="str">
        <f>IF(E62="Economics",'FYBA B'!M62/'FYBA B'!M$4,"")</f>
        <v/>
      </c>
      <c r="R62" s="41" t="str">
        <f ca="1">IF(F62="Hindi",'FYBA B'!#REF!/'FYBA B'!#REF!,"")</f>
        <v/>
      </c>
      <c r="S62" s="41" t="e">
        <f>IF(G62="French",'FYBA B'!#REF!/'FYBA B'!#REF!,"")</f>
        <v>#REF!</v>
      </c>
      <c r="T62" s="38"/>
    </row>
    <row r="63" spans="1:20" ht="22.5" customHeight="1">
      <c r="A63" s="34">
        <f t="shared" si="2"/>
        <v>207</v>
      </c>
      <c r="B63" s="45" t="s">
        <v>97</v>
      </c>
      <c r="C63" s="36" t="s">
        <v>38</v>
      </c>
      <c r="D63" s="36" t="s">
        <v>39</v>
      </c>
      <c r="E63" s="36" t="s">
        <v>40</v>
      </c>
      <c r="F63" s="41">
        <f ca="1">'FYBA B'!F63/'FYBA B'!F$4</f>
        <v>0.4</v>
      </c>
      <c r="G63" s="41" t="e">
        <f>'FYBA B'!#REF!/'FYBA B'!#REF!</f>
        <v>#REF!</v>
      </c>
      <c r="H63" s="41" t="e">
        <f>'FYBA B'!#REF!/'FYBA B'!#REF!</f>
        <v>#REF!</v>
      </c>
      <c r="I63" s="41">
        <f ca="1">'FYBA B'!G63/'FYBA B'!G$4</f>
        <v>0.66666666666666663</v>
      </c>
      <c r="J63" s="41">
        <f ca="1">'FYBA B'!H63/'FYBA B'!H$4</f>
        <v>0.55555555555555558</v>
      </c>
      <c r="K63" s="41">
        <f ca="1">'FYBA B'!I63/'FYBA B'!I$4</f>
        <v>0.58333333333333337</v>
      </c>
      <c r="L63" s="41">
        <f ca="1">'FYBA B'!J63/'FYBA B'!J$4</f>
        <v>0.1</v>
      </c>
      <c r="M63" s="41" t="e">
        <f ca="1">'FYBA B'!K63/'FYBA B'!K$4</f>
        <v>#VALUE!</v>
      </c>
      <c r="N63" s="43" t="e">
        <f>'FYBA B'!#REF!/'FYBA B'!#REF!</f>
        <v>#REF!</v>
      </c>
      <c r="O63" s="47"/>
      <c r="P63" s="41" t="str">
        <f>IF(E63="History",'FYBA B'!L63/'FYBA B'!L$4,"")</f>
        <v/>
      </c>
      <c r="Q63" s="41">
        <f ca="1">IF(E63="Economics",'FYBA B'!M63/'FYBA B'!M$4,"")</f>
        <v>0.33333333333333331</v>
      </c>
      <c r="R63" s="41" t="str">
        <f ca="1">IF(F63="Hindi",'FYBA B'!#REF!/'FYBA B'!#REF!,"")</f>
        <v/>
      </c>
      <c r="S63" s="41" t="e">
        <f>IF(G63="French",'FYBA B'!#REF!/'FYBA B'!#REF!,"")</f>
        <v>#REF!</v>
      </c>
      <c r="T63" s="38"/>
    </row>
    <row r="64" spans="1:20" ht="22.5" customHeight="1">
      <c r="A64" s="34">
        <f t="shared" si="2"/>
        <v>208</v>
      </c>
      <c r="B64" s="45" t="s">
        <v>98</v>
      </c>
      <c r="C64" s="36" t="s">
        <v>38</v>
      </c>
      <c r="D64" s="36" t="s">
        <v>39</v>
      </c>
      <c r="E64" s="36" t="s">
        <v>43</v>
      </c>
      <c r="F64" s="41">
        <f ca="1">'FYBA B'!F64/'FYBA B'!F$4</f>
        <v>0.8666666666666667</v>
      </c>
      <c r="G64" s="41" t="e">
        <f>'FYBA B'!#REF!/'FYBA B'!#REF!</f>
        <v>#REF!</v>
      </c>
      <c r="H64" s="41" t="e">
        <f>'FYBA B'!#REF!/'FYBA B'!#REF!</f>
        <v>#REF!</v>
      </c>
      <c r="I64" s="41">
        <f ca="1">'FYBA B'!G64/'FYBA B'!G$4</f>
        <v>1</v>
      </c>
      <c r="J64" s="41">
        <f ca="1">'FYBA B'!H64/'FYBA B'!H$4</f>
        <v>0.88888888888888884</v>
      </c>
      <c r="K64" s="41">
        <f ca="1">'FYBA B'!I64/'FYBA B'!I$4</f>
        <v>0.91666666666666663</v>
      </c>
      <c r="L64" s="41">
        <f ca="1">'FYBA B'!J64/'FYBA B'!J$4</f>
        <v>0.8</v>
      </c>
      <c r="M64" s="41" t="e">
        <f ca="1">'FYBA B'!K64/'FYBA B'!K$4</f>
        <v>#VALUE!</v>
      </c>
      <c r="N64" s="43" t="e">
        <f>'FYBA B'!#REF!/'FYBA B'!#REF!</f>
        <v>#REF!</v>
      </c>
      <c r="O64" s="47"/>
      <c r="P64" s="41">
        <f>IF(E64="History",'FYBA B'!L64/'FYBA B'!L$4,"")</f>
        <v>1</v>
      </c>
      <c r="Q64" s="41" t="str">
        <f>IF(E64="Economics",'FYBA B'!M64/'FYBA B'!M$4,"")</f>
        <v/>
      </c>
      <c r="R64" s="41" t="str">
        <f ca="1">IF(F64="Hindi",'FYBA B'!#REF!/'FYBA B'!#REF!,"")</f>
        <v/>
      </c>
      <c r="S64" s="41" t="e">
        <f>IF(G64="French",'FYBA B'!#REF!/'FYBA B'!#REF!,"")</f>
        <v>#REF!</v>
      </c>
      <c r="T64" s="38"/>
    </row>
    <row r="65" spans="1:20" ht="22.5" customHeight="1">
      <c r="A65" s="34">
        <f t="shared" si="2"/>
        <v>209</v>
      </c>
      <c r="B65" s="45" t="s">
        <v>99</v>
      </c>
      <c r="C65" s="36" t="s">
        <v>38</v>
      </c>
      <c r="D65" s="36" t="s">
        <v>39</v>
      </c>
      <c r="E65" s="36" t="s">
        <v>43</v>
      </c>
      <c r="F65" s="41">
        <f ca="1">'FYBA B'!F65/'FYBA B'!F$4</f>
        <v>0.93333333333333335</v>
      </c>
      <c r="G65" s="41" t="e">
        <f>'FYBA B'!#REF!/'FYBA B'!#REF!</f>
        <v>#REF!</v>
      </c>
      <c r="H65" s="41" t="e">
        <f>'FYBA B'!#REF!/'FYBA B'!#REF!</f>
        <v>#REF!</v>
      </c>
      <c r="I65" s="41">
        <f ca="1">'FYBA B'!G65/'FYBA B'!G$4</f>
        <v>0.83333333333333337</v>
      </c>
      <c r="J65" s="41">
        <f ca="1">'FYBA B'!H65/'FYBA B'!H$4</f>
        <v>0.88888888888888884</v>
      </c>
      <c r="K65" s="41">
        <f ca="1">'FYBA B'!I65/'FYBA B'!I$4</f>
        <v>0.875</v>
      </c>
      <c r="L65" s="41">
        <f ca="1">'FYBA B'!J65/'FYBA B'!J$4</f>
        <v>0.8</v>
      </c>
      <c r="M65" s="41" t="e">
        <f ca="1">'FYBA B'!K65/'FYBA B'!K$4</f>
        <v>#VALUE!</v>
      </c>
      <c r="N65" s="43" t="e">
        <f>'FYBA B'!#REF!/'FYBA B'!#REF!</f>
        <v>#REF!</v>
      </c>
      <c r="O65" s="47"/>
      <c r="P65" s="41">
        <f>IF(E65="History",'FYBA B'!L65/'FYBA B'!L$4,"")</f>
        <v>1</v>
      </c>
      <c r="Q65" s="41" t="str">
        <f>IF(E65="Economics",'FYBA B'!M65/'FYBA B'!M$4,"")</f>
        <v/>
      </c>
      <c r="R65" s="41" t="str">
        <f ca="1">IF(F65="Hindi",'FYBA B'!#REF!/'FYBA B'!#REF!,"")</f>
        <v/>
      </c>
      <c r="S65" s="41" t="e">
        <f>IF(G65="French",'FYBA B'!#REF!/'FYBA B'!#REF!,"")</f>
        <v>#REF!</v>
      </c>
      <c r="T65" s="38"/>
    </row>
    <row r="66" spans="1:20" ht="22.5" customHeight="1">
      <c r="A66" s="34">
        <f t="shared" si="2"/>
        <v>210</v>
      </c>
      <c r="B66" s="45" t="s">
        <v>100</v>
      </c>
      <c r="C66" s="36" t="s">
        <v>38</v>
      </c>
      <c r="D66" s="36" t="s">
        <v>39</v>
      </c>
      <c r="E66" s="36" t="s">
        <v>43</v>
      </c>
      <c r="F66" s="41">
        <f ca="1">'FYBA B'!F66/'FYBA B'!F$4</f>
        <v>6.6666666666666666E-2</v>
      </c>
      <c r="G66" s="41" t="e">
        <f>'FYBA B'!#REF!/'FYBA B'!#REF!</f>
        <v>#REF!</v>
      </c>
      <c r="H66" s="41" t="e">
        <f>'FYBA B'!#REF!/'FYBA B'!#REF!</f>
        <v>#REF!</v>
      </c>
      <c r="I66" s="41">
        <f ca="1">'FYBA B'!G66/'FYBA B'!G$4</f>
        <v>0.16666666666666666</v>
      </c>
      <c r="J66" s="41">
        <f ca="1">'FYBA B'!H66/'FYBA B'!H$4</f>
        <v>0.1111111111111111</v>
      </c>
      <c r="K66" s="41">
        <f ca="1">'FYBA B'!I66/'FYBA B'!I$4</f>
        <v>0.125</v>
      </c>
      <c r="L66" s="41">
        <f ca="1">'FYBA B'!J66/'FYBA B'!J$4</f>
        <v>0.1</v>
      </c>
      <c r="M66" s="41" t="e">
        <f ca="1">'FYBA B'!K66/'FYBA B'!K$4</f>
        <v>#VALUE!</v>
      </c>
      <c r="N66" s="43" t="e">
        <f>'FYBA B'!#REF!/'FYBA B'!#REF!</f>
        <v>#REF!</v>
      </c>
      <c r="O66" s="47"/>
      <c r="P66" s="41">
        <f>IF(E66="History",'FYBA B'!L66/'FYBA B'!L$4,"")</f>
        <v>0.6</v>
      </c>
      <c r="Q66" s="41" t="str">
        <f>IF(E66="Economics",'FYBA B'!M66/'FYBA B'!M$4,"")</f>
        <v/>
      </c>
      <c r="R66" s="41" t="str">
        <f ca="1">IF(F66="Hindi",'FYBA B'!#REF!/'FYBA B'!#REF!,"")</f>
        <v/>
      </c>
      <c r="S66" s="41" t="e">
        <f>IF(G66="French",'FYBA B'!#REF!/'FYBA B'!#REF!,"")</f>
        <v>#REF!</v>
      </c>
      <c r="T66" s="38"/>
    </row>
    <row r="67" spans="1:20" ht="22.5" customHeight="1">
      <c r="A67" s="34">
        <f t="shared" si="2"/>
        <v>211</v>
      </c>
      <c r="B67" s="45" t="s">
        <v>101</v>
      </c>
      <c r="C67" s="36" t="s">
        <v>38</v>
      </c>
      <c r="D67" s="36" t="s">
        <v>39</v>
      </c>
      <c r="E67" s="36" t="s">
        <v>43</v>
      </c>
      <c r="F67" s="41">
        <f ca="1">'FYBA B'!F67/'FYBA B'!F$4</f>
        <v>0.6</v>
      </c>
      <c r="G67" s="41" t="e">
        <f>'FYBA B'!#REF!/'FYBA B'!#REF!</f>
        <v>#REF!</v>
      </c>
      <c r="H67" s="41" t="e">
        <f>'FYBA B'!#REF!/'FYBA B'!#REF!</f>
        <v>#REF!</v>
      </c>
      <c r="I67" s="41">
        <f ca="1">'FYBA B'!G67/'FYBA B'!G$4</f>
        <v>0.5</v>
      </c>
      <c r="J67" s="41">
        <f ca="1">'FYBA B'!H67/'FYBA B'!H$4</f>
        <v>0.77777777777777779</v>
      </c>
      <c r="K67" s="41">
        <f ca="1">'FYBA B'!I67/'FYBA B'!I$4</f>
        <v>0.70833333333333337</v>
      </c>
      <c r="L67" s="41">
        <f ca="1">'FYBA B'!J67/'FYBA B'!J$4</f>
        <v>0.7</v>
      </c>
      <c r="M67" s="41" t="e">
        <f ca="1">'FYBA B'!K67/'FYBA B'!K$4</f>
        <v>#VALUE!</v>
      </c>
      <c r="N67" s="43" t="e">
        <f>'FYBA B'!#REF!/'FYBA B'!#REF!</f>
        <v>#REF!</v>
      </c>
      <c r="O67" s="47"/>
      <c r="P67" s="41">
        <f>IF(E67="History",'FYBA B'!L67/'FYBA B'!L$4,"")</f>
        <v>0.8</v>
      </c>
      <c r="Q67" s="41" t="str">
        <f>IF(E67="Economics",'FYBA B'!M67/'FYBA B'!M$4,"")</f>
        <v/>
      </c>
      <c r="R67" s="41" t="str">
        <f ca="1">IF(F67="Hindi",'FYBA B'!#REF!/'FYBA B'!#REF!,"")</f>
        <v/>
      </c>
      <c r="S67" s="41" t="e">
        <f>IF(G67="French",'FYBA B'!#REF!/'FYBA B'!#REF!,"")</f>
        <v>#REF!</v>
      </c>
      <c r="T67" s="38"/>
    </row>
    <row r="68" spans="1:20" ht="22.5" customHeight="1">
      <c r="A68" s="34">
        <f t="shared" si="2"/>
        <v>212</v>
      </c>
      <c r="B68" s="45" t="s">
        <v>102</v>
      </c>
      <c r="C68" s="36" t="s">
        <v>38</v>
      </c>
      <c r="D68" s="36" t="s">
        <v>39</v>
      </c>
      <c r="E68" s="36" t="s">
        <v>43</v>
      </c>
      <c r="F68" s="41">
        <f ca="1">'FYBA B'!F68/'FYBA B'!F$4</f>
        <v>0.33333333333333331</v>
      </c>
      <c r="G68" s="41" t="e">
        <f>'FYBA B'!#REF!/'FYBA B'!#REF!</f>
        <v>#REF!</v>
      </c>
      <c r="H68" s="41" t="e">
        <f>'FYBA B'!#REF!/'FYBA B'!#REF!</f>
        <v>#REF!</v>
      </c>
      <c r="I68" s="41">
        <f ca="1">'FYBA B'!G68/'FYBA B'!G$4</f>
        <v>0.66666666666666663</v>
      </c>
      <c r="J68" s="41">
        <f ca="1">'FYBA B'!H68/'FYBA B'!H$4</f>
        <v>0.61111111111111116</v>
      </c>
      <c r="K68" s="41">
        <f ca="1">'FYBA B'!I68/'FYBA B'!I$4</f>
        <v>0.625</v>
      </c>
      <c r="L68" s="41">
        <f ca="1">'FYBA B'!J68/'FYBA B'!J$4</f>
        <v>0.7</v>
      </c>
      <c r="M68" s="41" t="e">
        <f ca="1">'FYBA B'!K68/'FYBA B'!K$4</f>
        <v>#VALUE!</v>
      </c>
      <c r="N68" s="43" t="e">
        <f>'FYBA B'!#REF!/'FYBA B'!#REF!</f>
        <v>#REF!</v>
      </c>
      <c r="O68" s="47"/>
      <c r="P68" s="41">
        <f>IF(E68="History",'FYBA B'!L68/'FYBA B'!L$4,"")</f>
        <v>1</v>
      </c>
      <c r="Q68" s="41" t="str">
        <f>IF(E68="Economics",'FYBA B'!M68/'FYBA B'!M$4,"")</f>
        <v/>
      </c>
      <c r="R68" s="41" t="str">
        <f ca="1">IF(F68="Hindi",'FYBA B'!#REF!/'FYBA B'!#REF!,"")</f>
        <v/>
      </c>
      <c r="S68" s="41" t="e">
        <f>IF(G68="French",'FYBA B'!#REF!/'FYBA B'!#REF!,"")</f>
        <v>#REF!</v>
      </c>
      <c r="T68" s="38"/>
    </row>
    <row r="69" spans="1:20" ht="22.5" customHeight="1">
      <c r="A69" s="34">
        <f t="shared" si="2"/>
        <v>213</v>
      </c>
      <c r="B69" s="45" t="s">
        <v>103</v>
      </c>
      <c r="C69" s="36" t="s">
        <v>38</v>
      </c>
      <c r="D69" s="36" t="s">
        <v>39</v>
      </c>
      <c r="E69" s="36" t="s">
        <v>43</v>
      </c>
      <c r="F69" s="41">
        <f ca="1">'FYBA B'!F69/'FYBA B'!F$4</f>
        <v>0.66666666666666663</v>
      </c>
      <c r="G69" s="41" t="e">
        <f>'FYBA B'!#REF!/'FYBA B'!#REF!</f>
        <v>#REF!</v>
      </c>
      <c r="H69" s="41" t="e">
        <f>'FYBA B'!#REF!/'FYBA B'!#REF!</f>
        <v>#REF!</v>
      </c>
      <c r="I69" s="41">
        <f ca="1">'FYBA B'!G69/'FYBA B'!G$4</f>
        <v>0.66666666666666663</v>
      </c>
      <c r="J69" s="41">
        <f ca="1">'FYBA B'!H69/'FYBA B'!H$4</f>
        <v>0.61111111111111116</v>
      </c>
      <c r="K69" s="41">
        <f ca="1">'FYBA B'!I69/'FYBA B'!I$4</f>
        <v>0.625</v>
      </c>
      <c r="L69" s="41">
        <f ca="1">'FYBA B'!J69/'FYBA B'!J$4</f>
        <v>0.8</v>
      </c>
      <c r="M69" s="41" t="e">
        <f ca="1">'FYBA B'!K69/'FYBA B'!K$4</f>
        <v>#VALUE!</v>
      </c>
      <c r="N69" s="43" t="e">
        <f>'FYBA B'!#REF!/'FYBA B'!#REF!</f>
        <v>#REF!</v>
      </c>
      <c r="O69" s="47"/>
      <c r="P69" s="41">
        <f>IF(E69="History",'FYBA B'!L69/'FYBA B'!L$4,"")</f>
        <v>1</v>
      </c>
      <c r="Q69" s="41" t="str">
        <f>IF(E69="Economics",'FYBA B'!M69/'FYBA B'!M$4,"")</f>
        <v/>
      </c>
      <c r="R69" s="41" t="str">
        <f ca="1">IF(F69="Hindi",'FYBA B'!#REF!/'FYBA B'!#REF!,"")</f>
        <v/>
      </c>
      <c r="S69" s="41" t="e">
        <f>IF(G69="French",'FYBA B'!#REF!/'FYBA B'!#REF!,"")</f>
        <v>#REF!</v>
      </c>
      <c r="T69" s="38"/>
    </row>
    <row r="70" spans="1:20" ht="22.5" customHeight="1">
      <c r="A70" s="34">
        <f t="shared" si="2"/>
        <v>214</v>
      </c>
      <c r="B70" s="45" t="s">
        <v>104</v>
      </c>
      <c r="C70" s="36" t="s">
        <v>38</v>
      </c>
      <c r="D70" s="36" t="s">
        <v>39</v>
      </c>
      <c r="E70" s="36" t="s">
        <v>43</v>
      </c>
      <c r="F70" s="41">
        <f ca="1">'FYBA B'!F70/'FYBA B'!F$4</f>
        <v>0.8</v>
      </c>
      <c r="G70" s="41" t="e">
        <f>'FYBA B'!#REF!/'FYBA B'!#REF!</f>
        <v>#REF!</v>
      </c>
      <c r="H70" s="41" t="e">
        <f>'FYBA B'!#REF!/'FYBA B'!#REF!</f>
        <v>#REF!</v>
      </c>
      <c r="I70" s="41">
        <f ca="1">'FYBA B'!G70/'FYBA B'!G$4</f>
        <v>0.66666666666666663</v>
      </c>
      <c r="J70" s="41">
        <f ca="1">'FYBA B'!H70/'FYBA B'!H$4</f>
        <v>0.94444444444444442</v>
      </c>
      <c r="K70" s="41">
        <f ca="1">'FYBA B'!I70/'FYBA B'!I$4</f>
        <v>0.875</v>
      </c>
      <c r="L70" s="41">
        <f ca="1">'FYBA B'!J70/'FYBA B'!J$4</f>
        <v>0.8</v>
      </c>
      <c r="M70" s="41" t="e">
        <f ca="1">'FYBA B'!K70/'FYBA B'!K$4</f>
        <v>#VALUE!</v>
      </c>
      <c r="N70" s="43" t="e">
        <f>'FYBA B'!#REF!/'FYBA B'!#REF!</f>
        <v>#REF!</v>
      </c>
      <c r="O70" s="47"/>
      <c r="P70" s="41">
        <f>IF(E70="History",'FYBA B'!L70/'FYBA B'!L$4,"")</f>
        <v>1</v>
      </c>
      <c r="Q70" s="41" t="str">
        <f>IF(E70="Economics",'FYBA B'!M70/'FYBA B'!M$4,"")</f>
        <v/>
      </c>
      <c r="R70" s="41" t="str">
        <f ca="1">IF(F70="Hindi",'FYBA B'!#REF!/'FYBA B'!#REF!,"")</f>
        <v/>
      </c>
      <c r="S70" s="41" t="e">
        <f>IF(G70="French",'FYBA B'!#REF!/'FYBA B'!#REF!,"")</f>
        <v>#REF!</v>
      </c>
      <c r="T70" s="38"/>
    </row>
    <row r="71" spans="1:20" ht="22.5" customHeight="1">
      <c r="A71" s="34">
        <f t="shared" si="2"/>
        <v>215</v>
      </c>
      <c r="B71" s="45" t="s">
        <v>105</v>
      </c>
      <c r="C71" s="36" t="s">
        <v>38</v>
      </c>
      <c r="D71" s="36" t="s">
        <v>39</v>
      </c>
      <c r="E71" s="36" t="s">
        <v>40</v>
      </c>
      <c r="F71" s="41">
        <f ca="1">'FYBA B'!F71/'FYBA B'!F$4</f>
        <v>1</v>
      </c>
      <c r="G71" s="41" t="e">
        <f>'FYBA B'!#REF!/'FYBA B'!#REF!</f>
        <v>#REF!</v>
      </c>
      <c r="H71" s="41" t="e">
        <f>'FYBA B'!#REF!/'FYBA B'!#REF!</f>
        <v>#REF!</v>
      </c>
      <c r="I71" s="41">
        <f ca="1">'FYBA B'!G71/'FYBA B'!G$4</f>
        <v>0.66666666666666663</v>
      </c>
      <c r="J71" s="41">
        <f ca="1">'FYBA B'!H71/'FYBA B'!H$4</f>
        <v>0.94444444444444442</v>
      </c>
      <c r="K71" s="41">
        <f ca="1">'FYBA B'!I71/'FYBA B'!I$4</f>
        <v>0.875</v>
      </c>
      <c r="L71" s="41">
        <f ca="1">'FYBA B'!J71/'FYBA B'!J$4</f>
        <v>1</v>
      </c>
      <c r="M71" s="41" t="e">
        <f ca="1">'FYBA B'!K71/'FYBA B'!K$4</f>
        <v>#VALUE!</v>
      </c>
      <c r="N71" s="43" t="e">
        <f>'FYBA B'!#REF!/'FYBA B'!#REF!</f>
        <v>#REF!</v>
      </c>
      <c r="O71" s="47"/>
      <c r="P71" s="41" t="str">
        <f>IF(E71="History",'FYBA B'!L71/'FYBA B'!L$4,"")</f>
        <v/>
      </c>
      <c r="Q71" s="41">
        <f ca="1">IF(E71="Economics",'FYBA B'!M71/'FYBA B'!M$4,"")</f>
        <v>0.83333333333333337</v>
      </c>
      <c r="R71" s="41" t="str">
        <f ca="1">IF(F71="Hindi",'FYBA B'!#REF!/'FYBA B'!#REF!,"")</f>
        <v/>
      </c>
      <c r="S71" s="41" t="e">
        <f>IF(G71="French",'FYBA B'!#REF!/'FYBA B'!#REF!,"")</f>
        <v>#REF!</v>
      </c>
      <c r="T71" s="38"/>
    </row>
    <row r="72" spans="1:20" ht="22.5" customHeight="1">
      <c r="A72" s="34">
        <f t="shared" si="2"/>
        <v>216</v>
      </c>
      <c r="B72" s="45" t="s">
        <v>106</v>
      </c>
      <c r="C72" s="36" t="s">
        <v>38</v>
      </c>
      <c r="D72" s="36" t="s">
        <v>39</v>
      </c>
      <c r="E72" s="36" t="s">
        <v>43</v>
      </c>
      <c r="F72" s="41">
        <f ca="1">'FYBA B'!F72/'FYBA B'!F$4</f>
        <v>0.33333333333333331</v>
      </c>
      <c r="G72" s="41" t="e">
        <f>'FYBA B'!#REF!/'FYBA B'!#REF!</f>
        <v>#REF!</v>
      </c>
      <c r="H72" s="41" t="e">
        <f>'FYBA B'!#REF!/'FYBA B'!#REF!</f>
        <v>#REF!</v>
      </c>
      <c r="I72" s="41">
        <f ca="1">'FYBA B'!G72/'FYBA B'!G$4</f>
        <v>0.5</v>
      </c>
      <c r="J72" s="41">
        <f ca="1">'FYBA B'!H72/'FYBA B'!H$4</f>
        <v>0.3888888888888889</v>
      </c>
      <c r="K72" s="41">
        <f ca="1">'FYBA B'!I72/'FYBA B'!I$4</f>
        <v>0.41666666666666669</v>
      </c>
      <c r="L72" s="41">
        <f ca="1">'FYBA B'!J72/'FYBA B'!J$4</f>
        <v>0.6</v>
      </c>
      <c r="M72" s="41" t="e">
        <f ca="1">'FYBA B'!K72/'FYBA B'!K$4</f>
        <v>#VALUE!</v>
      </c>
      <c r="N72" s="43" t="e">
        <f>'FYBA B'!#REF!/'FYBA B'!#REF!</f>
        <v>#REF!</v>
      </c>
      <c r="O72" s="47"/>
      <c r="P72" s="41">
        <f>IF(E72="History",'FYBA B'!L72/'FYBA B'!L$4,"")</f>
        <v>0.4</v>
      </c>
      <c r="Q72" s="41" t="str">
        <f>IF(E72="Economics",'FYBA B'!M72/'FYBA B'!M$4,"")</f>
        <v/>
      </c>
      <c r="R72" s="41" t="str">
        <f ca="1">IF(F72="Hindi",'FYBA B'!#REF!/'FYBA B'!#REF!,"")</f>
        <v/>
      </c>
      <c r="S72" s="41" t="e">
        <f>IF(G72="French",'FYBA B'!#REF!/'FYBA B'!#REF!,"")</f>
        <v>#REF!</v>
      </c>
      <c r="T72" s="38"/>
    </row>
    <row r="73" spans="1:20" ht="22.5" customHeight="1">
      <c r="A73" s="34">
        <f t="shared" si="2"/>
        <v>217</v>
      </c>
      <c r="B73" s="45" t="s">
        <v>107</v>
      </c>
      <c r="C73" s="36" t="s">
        <v>38</v>
      </c>
      <c r="D73" s="36" t="s">
        <v>39</v>
      </c>
      <c r="E73" s="36" t="s">
        <v>40</v>
      </c>
      <c r="F73" s="41">
        <f ca="1">'FYBA B'!F73/'FYBA B'!F$4</f>
        <v>0.33333333333333331</v>
      </c>
      <c r="G73" s="41" t="e">
        <f>'FYBA B'!#REF!/'FYBA B'!#REF!</f>
        <v>#REF!</v>
      </c>
      <c r="H73" s="41" t="e">
        <f>'FYBA B'!#REF!/'FYBA B'!#REF!</f>
        <v>#REF!</v>
      </c>
      <c r="I73" s="41">
        <f ca="1">'FYBA B'!G73/'FYBA B'!G$4</f>
        <v>0.5</v>
      </c>
      <c r="J73" s="41">
        <f ca="1">'FYBA B'!H73/'FYBA B'!H$4</f>
        <v>0.33333333333333331</v>
      </c>
      <c r="K73" s="41">
        <f ca="1">'FYBA B'!I73/'FYBA B'!I$4</f>
        <v>0.375</v>
      </c>
      <c r="L73" s="41">
        <f ca="1">'FYBA B'!J73/'FYBA B'!J$4</f>
        <v>0.5</v>
      </c>
      <c r="M73" s="41" t="e">
        <f ca="1">'FYBA B'!K73/'FYBA B'!K$4</f>
        <v>#VALUE!</v>
      </c>
      <c r="N73" s="43" t="e">
        <f>'FYBA B'!#REF!/'FYBA B'!#REF!</f>
        <v>#REF!</v>
      </c>
      <c r="O73" s="47"/>
      <c r="P73" s="41" t="str">
        <f>IF(E73="History",'FYBA B'!L73/'FYBA B'!L$4,"")</f>
        <v/>
      </c>
      <c r="Q73" s="41">
        <f ca="1">IF(E73="Economics",'FYBA B'!M73/'FYBA B'!M$4,"")</f>
        <v>0.33333333333333331</v>
      </c>
      <c r="R73" s="41" t="str">
        <f ca="1">IF(F73="Hindi",'FYBA B'!#REF!/'FYBA B'!#REF!,"")</f>
        <v/>
      </c>
      <c r="S73" s="41" t="e">
        <f>IF(G73="French",'FYBA B'!#REF!/'FYBA B'!#REF!,"")</f>
        <v>#REF!</v>
      </c>
      <c r="T73" s="38"/>
    </row>
    <row r="74" spans="1:20" ht="22.5" customHeight="1">
      <c r="A74" s="34">
        <f t="shared" si="2"/>
        <v>218</v>
      </c>
      <c r="B74" s="45" t="s">
        <v>108</v>
      </c>
      <c r="C74" s="36" t="s">
        <v>38</v>
      </c>
      <c r="D74" s="36" t="s">
        <v>39</v>
      </c>
      <c r="E74" s="36" t="s">
        <v>43</v>
      </c>
      <c r="F74" s="41">
        <f ca="1">'FYBA B'!F74/'FYBA B'!F$4</f>
        <v>0.8666666666666667</v>
      </c>
      <c r="G74" s="41" t="e">
        <f>'FYBA B'!#REF!/'FYBA B'!#REF!</f>
        <v>#REF!</v>
      </c>
      <c r="H74" s="41" t="e">
        <f>'FYBA B'!#REF!/'FYBA B'!#REF!</f>
        <v>#REF!</v>
      </c>
      <c r="I74" s="41">
        <f ca="1">'FYBA B'!G74/'FYBA B'!G$4</f>
        <v>0.66666666666666663</v>
      </c>
      <c r="J74" s="41">
        <f ca="1">'FYBA B'!H74/'FYBA B'!H$4</f>
        <v>0.88888888888888884</v>
      </c>
      <c r="K74" s="41">
        <f ca="1">'FYBA B'!I74/'FYBA B'!I$4</f>
        <v>0.83333333333333337</v>
      </c>
      <c r="L74" s="41">
        <f ca="1">'FYBA B'!J74/'FYBA B'!J$4</f>
        <v>0.8</v>
      </c>
      <c r="M74" s="41" t="e">
        <f ca="1">'FYBA B'!K74/'FYBA B'!K$4</f>
        <v>#VALUE!</v>
      </c>
      <c r="N74" s="43" t="e">
        <f>'FYBA B'!#REF!/'FYBA B'!#REF!</f>
        <v>#REF!</v>
      </c>
      <c r="O74" s="47"/>
      <c r="P74" s="41">
        <f>IF(E74="History",'FYBA B'!L74/'FYBA B'!L$4,"")</f>
        <v>1</v>
      </c>
      <c r="Q74" s="41" t="str">
        <f>IF(E74="Economics",'FYBA B'!M74/'FYBA B'!M$4,"")</f>
        <v/>
      </c>
      <c r="R74" s="41" t="str">
        <f ca="1">IF(F74="Hindi",'FYBA B'!#REF!/'FYBA B'!#REF!,"")</f>
        <v/>
      </c>
      <c r="S74" s="41" t="e">
        <f>IF(G74="French",'FYBA B'!#REF!/'FYBA B'!#REF!,"")</f>
        <v>#REF!</v>
      </c>
      <c r="T74" s="38"/>
    </row>
    <row r="75" spans="1:20" ht="22.5" customHeight="1">
      <c r="A75" s="34">
        <f t="shared" si="2"/>
        <v>219</v>
      </c>
      <c r="B75" s="45" t="s">
        <v>109</v>
      </c>
      <c r="C75" s="36" t="s">
        <v>38</v>
      </c>
      <c r="D75" s="36" t="s">
        <v>39</v>
      </c>
      <c r="E75" s="36" t="s">
        <v>40</v>
      </c>
      <c r="F75" s="41">
        <f ca="1">'FYBA B'!F75/'FYBA B'!F$4</f>
        <v>0.53333333333333333</v>
      </c>
      <c r="G75" s="41" t="e">
        <f>'FYBA B'!#REF!/'FYBA B'!#REF!</f>
        <v>#REF!</v>
      </c>
      <c r="H75" s="41" t="e">
        <f>'FYBA B'!#REF!/'FYBA B'!#REF!</f>
        <v>#REF!</v>
      </c>
      <c r="I75" s="41">
        <f ca="1">'FYBA B'!G75/'FYBA B'!G$4</f>
        <v>0.66666666666666663</v>
      </c>
      <c r="J75" s="41">
        <f ca="1">'FYBA B'!H75/'FYBA B'!H$4</f>
        <v>0.66666666666666663</v>
      </c>
      <c r="K75" s="41">
        <f ca="1">'FYBA B'!I75/'FYBA B'!I$4</f>
        <v>0.66666666666666663</v>
      </c>
      <c r="L75" s="41">
        <f ca="1">'FYBA B'!J75/'FYBA B'!J$4</f>
        <v>0.7</v>
      </c>
      <c r="M75" s="41" t="e">
        <f ca="1">'FYBA B'!K75/'FYBA B'!K$4</f>
        <v>#VALUE!</v>
      </c>
      <c r="N75" s="43" t="e">
        <f>'FYBA B'!#REF!/'FYBA B'!#REF!</f>
        <v>#REF!</v>
      </c>
      <c r="O75" s="47"/>
      <c r="P75" s="41" t="str">
        <f>IF(E75="History",'FYBA B'!L75/'FYBA B'!L$4,"")</f>
        <v/>
      </c>
      <c r="Q75" s="41">
        <f ca="1">IF(E75="Economics",'FYBA B'!M75/'FYBA B'!M$4,"")</f>
        <v>0.33333333333333331</v>
      </c>
      <c r="R75" s="41" t="str">
        <f ca="1">IF(F75="Hindi",'FYBA B'!#REF!/'FYBA B'!#REF!,"")</f>
        <v/>
      </c>
      <c r="S75" s="41" t="e">
        <f>IF(G75="French",'FYBA B'!#REF!/'FYBA B'!#REF!,"")</f>
        <v>#REF!</v>
      </c>
      <c r="T75" s="38"/>
    </row>
    <row r="76" spans="1:20" ht="22.5" customHeight="1">
      <c r="A76" s="34">
        <f t="shared" si="2"/>
        <v>220</v>
      </c>
      <c r="B76" s="45" t="s">
        <v>110</v>
      </c>
      <c r="C76" s="36" t="s">
        <v>38</v>
      </c>
      <c r="D76" s="36" t="s">
        <v>39</v>
      </c>
      <c r="E76" s="36" t="s">
        <v>43</v>
      </c>
      <c r="F76" s="41">
        <f ca="1">'FYBA B'!F76/'FYBA B'!F$4</f>
        <v>0.8666666666666667</v>
      </c>
      <c r="G76" s="41" t="e">
        <f>'FYBA B'!#REF!/'FYBA B'!#REF!</f>
        <v>#REF!</v>
      </c>
      <c r="H76" s="41" t="e">
        <f>'FYBA B'!#REF!/'FYBA B'!#REF!</f>
        <v>#REF!</v>
      </c>
      <c r="I76" s="41">
        <f ca="1">'FYBA B'!G76/'FYBA B'!G$4</f>
        <v>1</v>
      </c>
      <c r="J76" s="41">
        <f ca="1">'FYBA B'!H76/'FYBA B'!H$4</f>
        <v>0.88888888888888884</v>
      </c>
      <c r="K76" s="41">
        <f ca="1">'FYBA B'!I76/'FYBA B'!I$4</f>
        <v>0.91666666666666663</v>
      </c>
      <c r="L76" s="41">
        <f ca="1">'FYBA B'!J76/'FYBA B'!J$4</f>
        <v>1</v>
      </c>
      <c r="M76" s="41" t="e">
        <f ca="1">'FYBA B'!K76/'FYBA B'!K$4</f>
        <v>#VALUE!</v>
      </c>
      <c r="N76" s="43" t="e">
        <f>'FYBA B'!#REF!/'FYBA B'!#REF!</f>
        <v>#REF!</v>
      </c>
      <c r="O76" s="47"/>
      <c r="P76" s="41">
        <f>IF(E76="History",'FYBA B'!L76/'FYBA B'!L$4,"")</f>
        <v>1</v>
      </c>
      <c r="Q76" s="41" t="str">
        <f>IF(E76="Economics",'FYBA B'!M76/'FYBA B'!M$4,"")</f>
        <v/>
      </c>
      <c r="R76" s="41" t="str">
        <f ca="1">IF(F76="Hindi",'FYBA B'!#REF!/'FYBA B'!#REF!,"")</f>
        <v/>
      </c>
      <c r="S76" s="41" t="e">
        <f>IF(G76="French",'FYBA B'!#REF!/'FYBA B'!#REF!,"")</f>
        <v>#REF!</v>
      </c>
      <c r="T76" s="38"/>
    </row>
    <row r="77" spans="1:20" ht="22.5" customHeight="1">
      <c r="A77" s="34">
        <f t="shared" si="2"/>
        <v>221</v>
      </c>
      <c r="B77" s="45" t="s">
        <v>111</v>
      </c>
      <c r="C77" s="36" t="s">
        <v>42</v>
      </c>
      <c r="D77" s="36" t="s">
        <v>39</v>
      </c>
      <c r="E77" s="36" t="s">
        <v>40</v>
      </c>
      <c r="F77" s="41">
        <f ca="1">'FYBA B'!F77/'FYBA B'!F$4</f>
        <v>0.4</v>
      </c>
      <c r="G77" s="41" t="e">
        <f>'FYBA B'!#REF!/'FYBA B'!#REF!</f>
        <v>#REF!</v>
      </c>
      <c r="H77" s="41" t="e">
        <f>'FYBA B'!#REF!/'FYBA B'!#REF!</f>
        <v>#REF!</v>
      </c>
      <c r="I77" s="41">
        <f ca="1">'FYBA B'!G77/'FYBA B'!G$4</f>
        <v>0.66666666666666663</v>
      </c>
      <c r="J77" s="41">
        <f ca="1">'FYBA B'!H77/'FYBA B'!H$4</f>
        <v>0.66666666666666663</v>
      </c>
      <c r="K77" s="41">
        <f ca="1">'FYBA B'!I77/'FYBA B'!I$4</f>
        <v>0.66666666666666663</v>
      </c>
      <c r="L77" s="41">
        <f ca="1">'FYBA B'!J77/'FYBA B'!J$4</f>
        <v>0.5</v>
      </c>
      <c r="M77" s="41" t="e">
        <f ca="1">'FYBA B'!K77/'FYBA B'!K$4</f>
        <v>#VALUE!</v>
      </c>
      <c r="N77" s="43" t="e">
        <f>'FYBA B'!#REF!/'FYBA B'!#REF!</f>
        <v>#REF!</v>
      </c>
      <c r="O77" s="47"/>
      <c r="P77" s="41" t="str">
        <f>IF(E77="History",'FYBA B'!L77/'FYBA B'!L$4,"")</f>
        <v/>
      </c>
      <c r="Q77" s="41">
        <f ca="1">IF(E77="Economics",'FYBA B'!M77/'FYBA B'!M$4,"")</f>
        <v>0.33333333333333331</v>
      </c>
      <c r="R77" s="41" t="str">
        <f ca="1">IF(F77="Hindi",'FYBA B'!#REF!/'FYBA B'!#REF!,"")</f>
        <v/>
      </c>
      <c r="S77" s="41" t="e">
        <f>IF(G77="French",'FYBA B'!#REF!/'FYBA B'!#REF!,"")</f>
        <v>#REF!</v>
      </c>
      <c r="T77" s="38"/>
    </row>
    <row r="78" spans="1:20" ht="22.5" customHeight="1">
      <c r="A78" s="34">
        <f t="shared" si="2"/>
        <v>222</v>
      </c>
      <c r="B78" s="45" t="s">
        <v>112</v>
      </c>
      <c r="C78" s="36" t="s">
        <v>38</v>
      </c>
      <c r="D78" s="36" t="s">
        <v>39</v>
      </c>
      <c r="E78" s="36" t="s">
        <v>43</v>
      </c>
      <c r="F78" s="41">
        <f ca="1">'FYBA B'!F78/'FYBA B'!F$4</f>
        <v>0.4</v>
      </c>
      <c r="G78" s="41" t="e">
        <f>'FYBA B'!#REF!/'FYBA B'!#REF!</f>
        <v>#REF!</v>
      </c>
      <c r="H78" s="41" t="e">
        <f>'FYBA B'!#REF!/'FYBA B'!#REF!</f>
        <v>#REF!</v>
      </c>
      <c r="I78" s="41">
        <f ca="1">'FYBA B'!G78/'FYBA B'!G$4</f>
        <v>0.33333333333333331</v>
      </c>
      <c r="J78" s="41">
        <f ca="1">'FYBA B'!H78/'FYBA B'!H$4</f>
        <v>0.55555555555555558</v>
      </c>
      <c r="K78" s="41">
        <f ca="1">'FYBA B'!I78/'FYBA B'!I$4</f>
        <v>0.5</v>
      </c>
      <c r="L78" s="41">
        <f ca="1">'FYBA B'!J78/'FYBA B'!J$4</f>
        <v>0.6</v>
      </c>
      <c r="M78" s="41" t="e">
        <f ca="1">'FYBA B'!K78/'FYBA B'!K$4</f>
        <v>#VALUE!</v>
      </c>
      <c r="N78" s="43" t="e">
        <f>'FYBA B'!#REF!/'FYBA B'!#REF!</f>
        <v>#REF!</v>
      </c>
      <c r="O78" s="47"/>
      <c r="P78" s="41">
        <f>IF(E78="History",'FYBA B'!L78/'FYBA B'!L$4,"")</f>
        <v>0.4</v>
      </c>
      <c r="Q78" s="41" t="str">
        <f>IF(E78="Economics",'FYBA B'!M78/'FYBA B'!M$4,"")</f>
        <v/>
      </c>
      <c r="R78" s="41" t="str">
        <f ca="1">IF(F78="Hindi",'FYBA B'!#REF!/'FYBA B'!#REF!,"")</f>
        <v/>
      </c>
      <c r="S78" s="41" t="e">
        <f>IF(G78="French",'FYBA B'!#REF!/'FYBA B'!#REF!,"")</f>
        <v>#REF!</v>
      </c>
      <c r="T78" s="38"/>
    </row>
    <row r="79" spans="1:20" ht="22.5" customHeight="1">
      <c r="A79" s="34">
        <f t="shared" si="2"/>
        <v>223</v>
      </c>
      <c r="B79" s="45" t="s">
        <v>113</v>
      </c>
      <c r="C79" s="36" t="s">
        <v>38</v>
      </c>
      <c r="D79" s="36" t="s">
        <v>39</v>
      </c>
      <c r="E79" s="36" t="s">
        <v>43</v>
      </c>
      <c r="F79" s="41">
        <f ca="1">'FYBA B'!F79/'FYBA B'!F$4</f>
        <v>0.93333333333333335</v>
      </c>
      <c r="G79" s="41" t="e">
        <f>'FYBA B'!#REF!/'FYBA B'!#REF!</f>
        <v>#REF!</v>
      </c>
      <c r="H79" s="41" t="e">
        <f>'FYBA B'!#REF!/'FYBA B'!#REF!</f>
        <v>#REF!</v>
      </c>
      <c r="I79" s="41">
        <f ca="1">'FYBA B'!G79/'FYBA B'!G$4</f>
        <v>0.83333333333333337</v>
      </c>
      <c r="J79" s="41">
        <f ca="1">'FYBA B'!H79/'FYBA B'!H$4</f>
        <v>1</v>
      </c>
      <c r="K79" s="41">
        <f ca="1">'FYBA B'!I79/'FYBA B'!I$4</f>
        <v>0.95833333333333337</v>
      </c>
      <c r="L79" s="41">
        <f ca="1">'FYBA B'!J79/'FYBA B'!J$4</f>
        <v>0.9</v>
      </c>
      <c r="M79" s="41" t="e">
        <f ca="1">'FYBA B'!K79/'FYBA B'!K$4</f>
        <v>#VALUE!</v>
      </c>
      <c r="N79" s="43" t="e">
        <f>'FYBA B'!#REF!/'FYBA B'!#REF!</f>
        <v>#REF!</v>
      </c>
      <c r="O79" s="47"/>
      <c r="P79" s="41">
        <f>IF(E79="History",'FYBA B'!L79/'FYBA B'!L$4,"")</f>
        <v>0.8</v>
      </c>
      <c r="Q79" s="41" t="str">
        <f>IF(E79="Economics",'FYBA B'!M79/'FYBA B'!M$4,"")</f>
        <v/>
      </c>
      <c r="R79" s="41" t="str">
        <f ca="1">IF(F79="Hindi",'FYBA B'!#REF!/'FYBA B'!#REF!,"")</f>
        <v/>
      </c>
      <c r="S79" s="41" t="e">
        <f>IF(G79="French",'FYBA B'!#REF!/'FYBA B'!#REF!,"")</f>
        <v>#REF!</v>
      </c>
      <c r="T79" s="38"/>
    </row>
    <row r="80" spans="1:20" ht="22.5" customHeight="1">
      <c r="A80" s="34">
        <f t="shared" si="2"/>
        <v>224</v>
      </c>
      <c r="B80" s="45" t="s">
        <v>114</v>
      </c>
      <c r="C80" s="36" t="s">
        <v>38</v>
      </c>
      <c r="D80" s="36" t="s">
        <v>39</v>
      </c>
      <c r="E80" s="36" t="s">
        <v>43</v>
      </c>
      <c r="F80" s="41">
        <f ca="1">'FYBA B'!F80/'FYBA B'!F$4</f>
        <v>0.33333333333333331</v>
      </c>
      <c r="G80" s="41" t="e">
        <f>'FYBA B'!#REF!/'FYBA B'!#REF!</f>
        <v>#REF!</v>
      </c>
      <c r="H80" s="41" t="e">
        <f>'FYBA B'!#REF!/'FYBA B'!#REF!</f>
        <v>#REF!</v>
      </c>
      <c r="I80" s="41">
        <f ca="1">'FYBA B'!G80/'FYBA B'!G$4</f>
        <v>0.5</v>
      </c>
      <c r="J80" s="41">
        <f ca="1">'FYBA B'!H80/'FYBA B'!H$4</f>
        <v>0.5</v>
      </c>
      <c r="K80" s="41">
        <f ca="1">'FYBA B'!I80/'FYBA B'!I$4</f>
        <v>0.5</v>
      </c>
      <c r="L80" s="41">
        <f ca="1">'FYBA B'!J80/'FYBA B'!J$4</f>
        <v>0.5</v>
      </c>
      <c r="M80" s="41" t="e">
        <f ca="1">'FYBA B'!K80/'FYBA B'!K$4</f>
        <v>#VALUE!</v>
      </c>
      <c r="N80" s="43" t="e">
        <f>'FYBA B'!#REF!/'FYBA B'!#REF!</f>
        <v>#REF!</v>
      </c>
      <c r="O80" s="47"/>
      <c r="P80" s="41">
        <f>IF(E80="History",'FYBA B'!L80/'FYBA B'!L$4,"")</f>
        <v>0.4</v>
      </c>
      <c r="Q80" s="41" t="str">
        <f>IF(E80="Economics",'FYBA B'!M80/'FYBA B'!M$4,"")</f>
        <v/>
      </c>
      <c r="R80" s="41" t="str">
        <f ca="1">IF(F80="Hindi",'FYBA B'!#REF!/'FYBA B'!#REF!,"")</f>
        <v/>
      </c>
      <c r="S80" s="41" t="e">
        <f>IF(G80="French",'FYBA B'!#REF!/'FYBA B'!#REF!,"")</f>
        <v>#REF!</v>
      </c>
      <c r="T80" s="38"/>
    </row>
    <row r="81" spans="1:20" ht="22.5" customHeight="1">
      <c r="A81" s="34">
        <f t="shared" si="2"/>
        <v>225</v>
      </c>
      <c r="B81" s="45" t="s">
        <v>115</v>
      </c>
      <c r="C81" s="36" t="s">
        <v>38</v>
      </c>
      <c r="D81" s="36" t="s">
        <v>39</v>
      </c>
      <c r="E81" s="36" t="s">
        <v>40</v>
      </c>
      <c r="F81" s="41">
        <f ca="1">'FYBA B'!F81/'FYBA B'!F$4</f>
        <v>1</v>
      </c>
      <c r="G81" s="41" t="e">
        <f>'FYBA B'!#REF!/'FYBA B'!#REF!</f>
        <v>#REF!</v>
      </c>
      <c r="H81" s="41" t="e">
        <f>'FYBA B'!#REF!/'FYBA B'!#REF!</f>
        <v>#REF!</v>
      </c>
      <c r="I81" s="41">
        <f ca="1">'FYBA B'!G81/'FYBA B'!G$4</f>
        <v>1</v>
      </c>
      <c r="J81" s="41">
        <f ca="1">'FYBA B'!H81/'FYBA B'!H$4</f>
        <v>1</v>
      </c>
      <c r="K81" s="41">
        <f ca="1">'FYBA B'!I81/'FYBA B'!I$4</f>
        <v>1</v>
      </c>
      <c r="L81" s="41">
        <f ca="1">'FYBA B'!J81/'FYBA B'!J$4</f>
        <v>1</v>
      </c>
      <c r="M81" s="41" t="e">
        <f ca="1">'FYBA B'!K81/'FYBA B'!K$4</f>
        <v>#VALUE!</v>
      </c>
      <c r="N81" s="43" t="e">
        <f>'FYBA B'!#REF!/'FYBA B'!#REF!</f>
        <v>#REF!</v>
      </c>
      <c r="O81" s="47"/>
      <c r="P81" s="41" t="str">
        <f>IF(E81="History",'FYBA B'!L81/'FYBA B'!L$4,"")</f>
        <v/>
      </c>
      <c r="Q81" s="41">
        <f ca="1">IF(E81="Economics",'FYBA B'!M81/'FYBA B'!M$4,"")</f>
        <v>1</v>
      </c>
      <c r="R81" s="41" t="str">
        <f ca="1">IF(F81="Hindi",'FYBA B'!#REF!/'FYBA B'!#REF!,"")</f>
        <v/>
      </c>
      <c r="S81" s="41" t="e">
        <f>IF(G81="French",'FYBA B'!#REF!/'FYBA B'!#REF!,"")</f>
        <v>#REF!</v>
      </c>
      <c r="T81" s="38"/>
    </row>
    <row r="82" spans="1:20" ht="22.5" customHeight="1">
      <c r="A82" s="34">
        <f t="shared" si="2"/>
        <v>226</v>
      </c>
      <c r="B82" s="45" t="s">
        <v>116</v>
      </c>
      <c r="C82" s="36" t="s">
        <v>38</v>
      </c>
      <c r="D82" s="36" t="s">
        <v>39</v>
      </c>
      <c r="E82" s="36" t="s">
        <v>43</v>
      </c>
      <c r="F82" s="41">
        <f ca="1">'FYBA B'!F82/'FYBA B'!F$4</f>
        <v>0.73333333333333328</v>
      </c>
      <c r="G82" s="41" t="e">
        <f>'FYBA B'!#REF!/'FYBA B'!#REF!</f>
        <v>#REF!</v>
      </c>
      <c r="H82" s="41" t="e">
        <f>'FYBA B'!#REF!/'FYBA B'!#REF!</f>
        <v>#REF!</v>
      </c>
      <c r="I82" s="41">
        <f ca="1">'FYBA B'!G82/'FYBA B'!G$4</f>
        <v>0.5</v>
      </c>
      <c r="J82" s="41">
        <f ca="1">'FYBA B'!H82/'FYBA B'!H$4</f>
        <v>0.88888888888888884</v>
      </c>
      <c r="K82" s="41">
        <f ca="1">'FYBA B'!I82/'FYBA B'!I$4</f>
        <v>0.79166666666666663</v>
      </c>
      <c r="L82" s="41">
        <f ca="1">'FYBA B'!J82/'FYBA B'!J$4</f>
        <v>0.7</v>
      </c>
      <c r="M82" s="41" t="e">
        <f ca="1">'FYBA B'!K82/'FYBA B'!K$4</f>
        <v>#VALUE!</v>
      </c>
      <c r="N82" s="43" t="e">
        <f>'FYBA B'!#REF!/'FYBA B'!#REF!</f>
        <v>#REF!</v>
      </c>
      <c r="O82" s="47"/>
      <c r="P82" s="41">
        <f>IF(E82="History",'FYBA B'!L82/'FYBA B'!L$4,"")</f>
        <v>0.8</v>
      </c>
      <c r="Q82" s="41" t="str">
        <f>IF(E82="Economics",'FYBA B'!M82/'FYBA B'!M$4,"")</f>
        <v/>
      </c>
      <c r="R82" s="41" t="str">
        <f ca="1">IF(F82="Hindi",'FYBA B'!#REF!/'FYBA B'!#REF!,"")</f>
        <v/>
      </c>
      <c r="S82" s="41" t="e">
        <f>IF(G82="French",'FYBA B'!#REF!/'FYBA B'!#REF!,"")</f>
        <v>#REF!</v>
      </c>
      <c r="T82" s="38"/>
    </row>
    <row r="83" spans="1:20" ht="22.5" customHeight="1">
      <c r="A83" s="34">
        <f t="shared" si="2"/>
        <v>227</v>
      </c>
      <c r="B83" s="45" t="s">
        <v>117</v>
      </c>
      <c r="C83" s="36" t="s">
        <v>38</v>
      </c>
      <c r="D83" s="36" t="s">
        <v>39</v>
      </c>
      <c r="E83" s="36" t="s">
        <v>40</v>
      </c>
      <c r="F83" s="41">
        <f ca="1">'FYBA B'!F83/'FYBA B'!F$4</f>
        <v>0.6</v>
      </c>
      <c r="G83" s="41" t="e">
        <f>'FYBA B'!#REF!/'FYBA B'!#REF!</f>
        <v>#REF!</v>
      </c>
      <c r="H83" s="41" t="e">
        <f>'FYBA B'!#REF!/'FYBA B'!#REF!</f>
        <v>#REF!</v>
      </c>
      <c r="I83" s="41">
        <f ca="1">'FYBA B'!G83/'FYBA B'!G$4</f>
        <v>0.5</v>
      </c>
      <c r="J83" s="41">
        <f ca="1">'FYBA B'!H83/'FYBA B'!H$4</f>
        <v>0.55555555555555558</v>
      </c>
      <c r="K83" s="41">
        <f ca="1">'FYBA B'!I83/'FYBA B'!I$4</f>
        <v>0.54166666666666663</v>
      </c>
      <c r="L83" s="41">
        <f ca="1">'FYBA B'!J83/'FYBA B'!J$4</f>
        <v>0.6</v>
      </c>
      <c r="M83" s="41" t="e">
        <f ca="1">'FYBA B'!K83/'FYBA B'!K$4</f>
        <v>#VALUE!</v>
      </c>
      <c r="N83" s="43" t="e">
        <f>'FYBA B'!#REF!/'FYBA B'!#REF!</f>
        <v>#REF!</v>
      </c>
      <c r="O83" s="47"/>
      <c r="P83" s="41" t="str">
        <f>IF(E83="History",'FYBA B'!L83/'FYBA B'!L$4,"")</f>
        <v/>
      </c>
      <c r="Q83" s="41">
        <f ca="1">IF(E83="Economics",'FYBA B'!M83/'FYBA B'!M$4,"")</f>
        <v>0.33333333333333331</v>
      </c>
      <c r="R83" s="41" t="str">
        <f ca="1">IF(F83="Hindi",'FYBA B'!#REF!/'FYBA B'!#REF!,"")</f>
        <v/>
      </c>
      <c r="S83" s="41" t="e">
        <f>IF(G83="French",'FYBA B'!#REF!/'FYBA B'!#REF!,"")</f>
        <v>#REF!</v>
      </c>
      <c r="T83" s="38"/>
    </row>
    <row r="84" spans="1:20" ht="22.5" customHeight="1">
      <c r="A84" s="34">
        <f t="shared" si="2"/>
        <v>228</v>
      </c>
      <c r="B84" s="45" t="s">
        <v>118</v>
      </c>
      <c r="C84" s="36" t="s">
        <v>38</v>
      </c>
      <c r="D84" s="36" t="s">
        <v>39</v>
      </c>
      <c r="E84" s="36" t="s">
        <v>43</v>
      </c>
      <c r="F84" s="41">
        <f ca="1">'FYBA B'!F84/'FYBA B'!F$4</f>
        <v>0.2</v>
      </c>
      <c r="G84" s="41" t="e">
        <f>'FYBA B'!#REF!/'FYBA B'!#REF!</f>
        <v>#REF!</v>
      </c>
      <c r="H84" s="41" t="e">
        <f>'FYBA B'!#REF!/'FYBA B'!#REF!</f>
        <v>#REF!</v>
      </c>
      <c r="I84" s="41">
        <f ca="1">'FYBA B'!G84/'FYBA B'!G$4</f>
        <v>0.5</v>
      </c>
      <c r="J84" s="41">
        <f ca="1">'FYBA B'!H84/'FYBA B'!H$4</f>
        <v>0.3888888888888889</v>
      </c>
      <c r="K84" s="41">
        <f ca="1">'FYBA B'!I84/'FYBA B'!I$4</f>
        <v>0.41666666666666669</v>
      </c>
      <c r="L84" s="41">
        <f ca="1">'FYBA B'!J84/'FYBA B'!J$4</f>
        <v>0.6</v>
      </c>
      <c r="M84" s="41" t="e">
        <f ca="1">'FYBA B'!K84/'FYBA B'!K$4</f>
        <v>#VALUE!</v>
      </c>
      <c r="N84" s="43" t="e">
        <f>'FYBA B'!#REF!/'FYBA B'!#REF!</f>
        <v>#REF!</v>
      </c>
      <c r="O84" s="47"/>
      <c r="P84" s="41">
        <f>IF(E84="History",'FYBA B'!L84/'FYBA B'!L$4,"")</f>
        <v>0.8</v>
      </c>
      <c r="Q84" s="41" t="str">
        <f>IF(E84="Economics",'FYBA B'!M84/'FYBA B'!M$4,"")</f>
        <v/>
      </c>
      <c r="R84" s="41" t="str">
        <f ca="1">IF(F84="Hindi",'FYBA B'!#REF!/'FYBA B'!#REF!,"")</f>
        <v/>
      </c>
      <c r="S84" s="41" t="e">
        <f>IF(G84="French",'FYBA B'!#REF!/'FYBA B'!#REF!,"")</f>
        <v>#REF!</v>
      </c>
      <c r="T84" s="38"/>
    </row>
    <row r="85" spans="1:20" ht="22.5" customHeight="1">
      <c r="A85" s="34">
        <f t="shared" si="2"/>
        <v>229</v>
      </c>
      <c r="B85" s="45" t="s">
        <v>119</v>
      </c>
      <c r="C85" s="36" t="s">
        <v>38</v>
      </c>
      <c r="D85" s="36" t="s">
        <v>39</v>
      </c>
      <c r="E85" s="36" t="s">
        <v>43</v>
      </c>
      <c r="F85" s="41">
        <f ca="1">'FYBA B'!F85/'FYBA B'!F$4</f>
        <v>1</v>
      </c>
      <c r="G85" s="41" t="e">
        <f>'FYBA B'!#REF!/'FYBA B'!#REF!</f>
        <v>#REF!</v>
      </c>
      <c r="H85" s="41" t="e">
        <f>'FYBA B'!#REF!/'FYBA B'!#REF!</f>
        <v>#REF!</v>
      </c>
      <c r="I85" s="41">
        <f ca="1">'FYBA B'!G85/'FYBA B'!G$4</f>
        <v>1</v>
      </c>
      <c r="J85" s="41">
        <f ca="1">'FYBA B'!H85/'FYBA B'!H$4</f>
        <v>1</v>
      </c>
      <c r="K85" s="41">
        <f ca="1">'FYBA B'!I85/'FYBA B'!I$4</f>
        <v>1</v>
      </c>
      <c r="L85" s="41">
        <f ca="1">'FYBA B'!J85/'FYBA B'!J$4</f>
        <v>1</v>
      </c>
      <c r="M85" s="41" t="e">
        <f ca="1">'FYBA B'!K85/'FYBA B'!K$4</f>
        <v>#VALUE!</v>
      </c>
      <c r="N85" s="43" t="e">
        <f>'FYBA B'!#REF!/'FYBA B'!#REF!</f>
        <v>#REF!</v>
      </c>
      <c r="O85" s="47"/>
      <c r="P85" s="41">
        <f>IF(E85="History",'FYBA B'!L85/'FYBA B'!L$4,"")</f>
        <v>1</v>
      </c>
      <c r="Q85" s="41" t="str">
        <f>IF(E85="Economics",'FYBA B'!M85/'FYBA B'!M$4,"")</f>
        <v/>
      </c>
      <c r="R85" s="41" t="str">
        <f ca="1">IF(F85="Hindi",'FYBA B'!#REF!/'FYBA B'!#REF!,"")</f>
        <v/>
      </c>
      <c r="S85" s="41" t="e">
        <f>IF(G85="French",'FYBA B'!#REF!/'FYBA B'!#REF!,"")</f>
        <v>#REF!</v>
      </c>
      <c r="T85" s="38"/>
    </row>
    <row r="86" spans="1:20" ht="22.5" customHeight="1">
      <c r="A86" s="34">
        <f t="shared" si="2"/>
        <v>230</v>
      </c>
      <c r="B86" s="45" t="s">
        <v>44</v>
      </c>
      <c r="C86" s="36" t="s">
        <v>45</v>
      </c>
      <c r="D86" s="36" t="s">
        <v>45</v>
      </c>
      <c r="E86" s="36" t="s">
        <v>45</v>
      </c>
      <c r="F86" s="41">
        <f ca="1">'FYBA B'!F86/'FYBA B'!F$4</f>
        <v>1</v>
      </c>
      <c r="G86" s="41" t="e">
        <f>'FYBA B'!#REF!/'FYBA B'!#REF!</f>
        <v>#REF!</v>
      </c>
      <c r="H86" s="41" t="e">
        <f>'FYBA B'!#REF!/'FYBA B'!#REF!</f>
        <v>#REF!</v>
      </c>
      <c r="I86" s="41">
        <f ca="1">'FYBA B'!G86/'FYBA B'!G$4</f>
        <v>1</v>
      </c>
      <c r="J86" s="41">
        <f ca="1">'FYBA B'!H86/'FYBA B'!H$4</f>
        <v>1</v>
      </c>
      <c r="K86" s="41">
        <f ca="1">'FYBA B'!I86/'FYBA B'!I$4</f>
        <v>1</v>
      </c>
      <c r="L86" s="41">
        <f ca="1">'FYBA B'!J86/'FYBA B'!J$4</f>
        <v>1</v>
      </c>
      <c r="M86" s="41" t="e">
        <f ca="1">'FYBA B'!K86/'FYBA B'!K$4</f>
        <v>#VALUE!</v>
      </c>
      <c r="N86" s="43" t="e">
        <f>'FYBA B'!#REF!/'FYBA B'!#REF!</f>
        <v>#REF!</v>
      </c>
      <c r="O86" s="47"/>
      <c r="P86" s="41" t="str">
        <f>IF(E86="History",'FYBA B'!L86/'FYBA B'!L$4,"")</f>
        <v/>
      </c>
      <c r="Q86" s="41" t="str">
        <f>IF(E86="Economics",'FYBA B'!M86/'FYBA B'!M$4,"")</f>
        <v/>
      </c>
      <c r="R86" s="41" t="str">
        <f ca="1">IF(F86="Hindi",'FYBA B'!#REF!/'FYBA B'!#REF!,"")</f>
        <v/>
      </c>
      <c r="S86" s="41" t="e">
        <f>IF(G86="French",'FYBA B'!#REF!/'FYBA B'!#REF!,"")</f>
        <v>#REF!</v>
      </c>
      <c r="T86" s="38"/>
    </row>
    <row r="87" spans="1:20" ht="22.5" customHeight="1">
      <c r="A87" s="34">
        <f t="shared" si="2"/>
        <v>231</v>
      </c>
      <c r="B87" s="45" t="s">
        <v>120</v>
      </c>
      <c r="C87" s="36" t="s">
        <v>38</v>
      </c>
      <c r="D87" s="36" t="s">
        <v>39</v>
      </c>
      <c r="E87" s="36" t="s">
        <v>40</v>
      </c>
      <c r="F87" s="41">
        <f ca="1">'FYBA B'!F87/'FYBA B'!F$4</f>
        <v>1</v>
      </c>
      <c r="G87" s="41" t="e">
        <f>'FYBA B'!#REF!/'FYBA B'!#REF!</f>
        <v>#REF!</v>
      </c>
      <c r="H87" s="41" t="e">
        <f>'FYBA B'!#REF!/'FYBA B'!#REF!</f>
        <v>#REF!</v>
      </c>
      <c r="I87" s="41">
        <f ca="1">'FYBA B'!G87/'FYBA B'!G$4</f>
        <v>1</v>
      </c>
      <c r="J87" s="41">
        <f ca="1">'FYBA B'!H87/'FYBA B'!H$4</f>
        <v>1</v>
      </c>
      <c r="K87" s="41">
        <f ca="1">'FYBA B'!I87/'FYBA B'!I$4</f>
        <v>1</v>
      </c>
      <c r="L87" s="41">
        <f ca="1">'FYBA B'!J87/'FYBA B'!J$4</f>
        <v>1</v>
      </c>
      <c r="M87" s="41" t="e">
        <f ca="1">'FYBA B'!K87/'FYBA B'!K$4</f>
        <v>#VALUE!</v>
      </c>
      <c r="N87" s="43" t="e">
        <f>'FYBA B'!#REF!/'FYBA B'!#REF!</f>
        <v>#REF!</v>
      </c>
      <c r="O87" s="47"/>
      <c r="P87" s="41" t="str">
        <f>IF(E87="History",'FYBA B'!L87/'FYBA B'!L$4,"")</f>
        <v/>
      </c>
      <c r="Q87" s="41">
        <f ca="1">IF(E87="Economics",'FYBA B'!M87/'FYBA B'!M$4,"")</f>
        <v>0.25</v>
      </c>
      <c r="R87" s="41" t="str">
        <f ca="1">IF(F87="Hindi",'FYBA B'!#REF!/'FYBA B'!#REF!,"")</f>
        <v/>
      </c>
      <c r="S87" s="41" t="e">
        <f>IF(G87="French",'FYBA B'!#REF!/'FYBA B'!#REF!,"")</f>
        <v>#REF!</v>
      </c>
      <c r="T87" s="38"/>
    </row>
    <row r="88" spans="1:20" ht="22.5" customHeight="1">
      <c r="A88" s="34">
        <f t="shared" si="2"/>
        <v>232</v>
      </c>
      <c r="B88" s="45" t="s">
        <v>121</v>
      </c>
      <c r="C88" s="36" t="s">
        <v>42</v>
      </c>
      <c r="D88" s="36" t="s">
        <v>39</v>
      </c>
      <c r="E88" s="36" t="s">
        <v>43</v>
      </c>
      <c r="F88" s="41">
        <f ca="1">'FYBA B'!F88/'FYBA B'!F$4</f>
        <v>0.4</v>
      </c>
      <c r="G88" s="41" t="e">
        <f>'FYBA B'!#REF!/'FYBA B'!#REF!</f>
        <v>#REF!</v>
      </c>
      <c r="H88" s="41" t="e">
        <f>'FYBA B'!#REF!/'FYBA B'!#REF!</f>
        <v>#REF!</v>
      </c>
      <c r="I88" s="41">
        <f ca="1">'FYBA B'!G88/'FYBA B'!G$4</f>
        <v>0</v>
      </c>
      <c r="J88" s="41">
        <f ca="1">'FYBA B'!H88/'FYBA B'!H$4</f>
        <v>0.33333333333333331</v>
      </c>
      <c r="K88" s="41">
        <f ca="1">'FYBA B'!I88/'FYBA B'!I$4</f>
        <v>0.25</v>
      </c>
      <c r="L88" s="41">
        <f ca="1">'FYBA B'!J88/'FYBA B'!J$4</f>
        <v>0.4</v>
      </c>
      <c r="M88" s="41" t="e">
        <f ca="1">'FYBA B'!K88/'FYBA B'!K$4</f>
        <v>#VALUE!</v>
      </c>
      <c r="N88" s="43" t="e">
        <f>'FYBA B'!#REF!/'FYBA B'!#REF!</f>
        <v>#REF!</v>
      </c>
      <c r="O88" s="47"/>
      <c r="P88" s="41">
        <f>IF(E88="History",'FYBA B'!L88/'FYBA B'!L$4,"")</f>
        <v>0.4</v>
      </c>
      <c r="Q88" s="41" t="str">
        <f>IF(E88="Economics",'FYBA B'!M88/'FYBA B'!M$4,"")</f>
        <v/>
      </c>
      <c r="R88" s="41" t="str">
        <f ca="1">IF(F88="Hindi",'FYBA B'!#REF!/'FYBA B'!#REF!,"")</f>
        <v/>
      </c>
      <c r="S88" s="41" t="e">
        <f>IF(G88="French",'FYBA B'!#REF!/'FYBA B'!#REF!,"")</f>
        <v>#REF!</v>
      </c>
      <c r="T88" s="38"/>
    </row>
    <row r="89" spans="1:20" ht="22.5" customHeight="1">
      <c r="A89" s="34">
        <f t="shared" si="2"/>
        <v>233</v>
      </c>
      <c r="B89" s="45" t="s">
        <v>122</v>
      </c>
      <c r="C89" s="36" t="s">
        <v>38</v>
      </c>
      <c r="D89" s="36" t="s">
        <v>39</v>
      </c>
      <c r="E89" s="36" t="s">
        <v>43</v>
      </c>
      <c r="F89" s="41">
        <f ca="1">'FYBA B'!F89/'FYBA B'!F$4</f>
        <v>0.46666666666666667</v>
      </c>
      <c r="G89" s="41" t="e">
        <f>'FYBA B'!#REF!/'FYBA B'!#REF!</f>
        <v>#REF!</v>
      </c>
      <c r="H89" s="41" t="e">
        <f>'FYBA B'!#REF!/'FYBA B'!#REF!</f>
        <v>#REF!</v>
      </c>
      <c r="I89" s="41">
        <f ca="1">'FYBA B'!G89/'FYBA B'!G$4</f>
        <v>0.66666666666666663</v>
      </c>
      <c r="J89" s="41">
        <f ca="1">'FYBA B'!H89/'FYBA B'!H$4</f>
        <v>0.55555555555555558</v>
      </c>
      <c r="K89" s="41">
        <f ca="1">'FYBA B'!I89/'FYBA B'!I$4</f>
        <v>0.58333333333333337</v>
      </c>
      <c r="L89" s="41">
        <f ca="1">'FYBA B'!J89/'FYBA B'!J$4</f>
        <v>0.6</v>
      </c>
      <c r="M89" s="41" t="e">
        <f ca="1">'FYBA B'!K89/'FYBA B'!K$4</f>
        <v>#VALUE!</v>
      </c>
      <c r="N89" s="43" t="e">
        <f>'FYBA B'!#REF!/'FYBA B'!#REF!</f>
        <v>#REF!</v>
      </c>
      <c r="O89" s="47"/>
      <c r="P89" s="41">
        <f>IF(E89="History",'FYBA B'!L89/'FYBA B'!L$4,"")</f>
        <v>0.8</v>
      </c>
      <c r="Q89" s="41" t="str">
        <f>IF(E89="Economics",'FYBA B'!M89/'FYBA B'!M$4,"")</f>
        <v/>
      </c>
      <c r="R89" s="41" t="str">
        <f ca="1">IF(F89="Hindi",'FYBA B'!#REF!/'FYBA B'!#REF!,"")</f>
        <v/>
      </c>
      <c r="S89" s="41" t="e">
        <f>IF(G89="French",'FYBA B'!#REF!/'FYBA B'!#REF!,"")</f>
        <v>#REF!</v>
      </c>
      <c r="T89" s="38"/>
    </row>
    <row r="90" spans="1:20" ht="22.5" customHeight="1">
      <c r="A90" s="34">
        <f t="shared" si="2"/>
        <v>234</v>
      </c>
      <c r="B90" s="45" t="s">
        <v>123</v>
      </c>
      <c r="C90" s="36" t="s">
        <v>38</v>
      </c>
      <c r="D90" s="36" t="s">
        <v>39</v>
      </c>
      <c r="E90" s="36" t="s">
        <v>40</v>
      </c>
      <c r="F90" s="41">
        <f ca="1">'FYBA B'!F90/'FYBA B'!F$4</f>
        <v>0.4</v>
      </c>
      <c r="G90" s="41" t="e">
        <f>'FYBA B'!#REF!/'FYBA B'!#REF!</f>
        <v>#REF!</v>
      </c>
      <c r="H90" s="41" t="e">
        <f>'FYBA B'!#REF!/'FYBA B'!#REF!</f>
        <v>#REF!</v>
      </c>
      <c r="I90" s="41">
        <f ca="1">'FYBA B'!G90/'FYBA B'!G$4</f>
        <v>0.5</v>
      </c>
      <c r="J90" s="41">
        <f ca="1">'FYBA B'!H90/'FYBA B'!H$4</f>
        <v>0.72222222222222221</v>
      </c>
      <c r="K90" s="41">
        <f ca="1">'FYBA B'!I90/'FYBA B'!I$4</f>
        <v>0.66666666666666663</v>
      </c>
      <c r="L90" s="41">
        <f ca="1">'FYBA B'!J90/'FYBA B'!J$4</f>
        <v>0.8</v>
      </c>
      <c r="M90" s="41" t="e">
        <f ca="1">'FYBA B'!K90/'FYBA B'!K$4</f>
        <v>#VALUE!</v>
      </c>
      <c r="N90" s="43" t="e">
        <f>'FYBA B'!#REF!/'FYBA B'!#REF!</f>
        <v>#REF!</v>
      </c>
      <c r="O90" s="47"/>
      <c r="P90" s="41" t="str">
        <f>IF(E90="History",'FYBA B'!L90/'FYBA B'!L$4,"")</f>
        <v/>
      </c>
      <c r="Q90" s="41">
        <f ca="1">IF(E90="Economics",'FYBA B'!M90/'FYBA B'!M$4,"")</f>
        <v>0.25</v>
      </c>
      <c r="R90" s="41" t="str">
        <f ca="1">IF(F90="Hindi",'FYBA B'!#REF!/'FYBA B'!#REF!,"")</f>
        <v/>
      </c>
      <c r="S90" s="41" t="e">
        <f>IF(G90="French",'FYBA B'!#REF!/'FYBA B'!#REF!,"")</f>
        <v>#REF!</v>
      </c>
      <c r="T90" s="38"/>
    </row>
    <row r="91" spans="1:20" ht="22.5" customHeight="1">
      <c r="A91" s="34">
        <f t="shared" si="2"/>
        <v>235</v>
      </c>
      <c r="B91" s="45" t="s">
        <v>124</v>
      </c>
      <c r="C91" s="36" t="s">
        <v>38</v>
      </c>
      <c r="D91" s="36" t="s">
        <v>39</v>
      </c>
      <c r="E91" s="36" t="s">
        <v>43</v>
      </c>
      <c r="F91" s="41">
        <f ca="1">'FYBA B'!F91/'FYBA B'!F$4</f>
        <v>0.73333333333333328</v>
      </c>
      <c r="G91" s="41" t="e">
        <f>'FYBA B'!#REF!/'FYBA B'!#REF!</f>
        <v>#REF!</v>
      </c>
      <c r="H91" s="41" t="e">
        <f>'FYBA B'!#REF!/'FYBA B'!#REF!</f>
        <v>#REF!</v>
      </c>
      <c r="I91" s="41">
        <f ca="1">'FYBA B'!G91/'FYBA B'!G$4</f>
        <v>0.66666666666666663</v>
      </c>
      <c r="J91" s="41">
        <f ca="1">'FYBA B'!H91/'FYBA B'!H$4</f>
        <v>0.88888888888888884</v>
      </c>
      <c r="K91" s="41">
        <f ca="1">'FYBA B'!I91/'FYBA B'!I$4</f>
        <v>0.83333333333333337</v>
      </c>
      <c r="L91" s="41">
        <f ca="1">'FYBA B'!J91/'FYBA B'!J$4</f>
        <v>1</v>
      </c>
      <c r="M91" s="41" t="e">
        <f ca="1">'FYBA B'!K91/'FYBA B'!K$4</f>
        <v>#VALUE!</v>
      </c>
      <c r="N91" s="43" t="e">
        <f>'FYBA B'!#REF!/'FYBA B'!#REF!</f>
        <v>#REF!</v>
      </c>
      <c r="O91" s="47"/>
      <c r="P91" s="41">
        <f>IF(E91="History",'FYBA B'!L91/'FYBA B'!L$4,"")</f>
        <v>1</v>
      </c>
      <c r="Q91" s="41" t="str">
        <f>IF(E91="Economics",'FYBA B'!M91/'FYBA B'!M$4,"")</f>
        <v/>
      </c>
      <c r="R91" s="41" t="str">
        <f ca="1">IF(F91="Hindi",'FYBA B'!#REF!/'FYBA B'!#REF!,"")</f>
        <v/>
      </c>
      <c r="S91" s="41" t="e">
        <f>IF(G91="French",'FYBA B'!#REF!/'FYBA B'!#REF!,"")</f>
        <v>#REF!</v>
      </c>
      <c r="T91" s="38"/>
    </row>
    <row r="92" spans="1:20" ht="22.5" customHeight="1">
      <c r="A92" s="34">
        <f t="shared" si="2"/>
        <v>236</v>
      </c>
      <c r="B92" s="45" t="s">
        <v>125</v>
      </c>
      <c r="C92" s="36" t="s">
        <v>38</v>
      </c>
      <c r="D92" s="36" t="s">
        <v>39</v>
      </c>
      <c r="E92" s="36" t="s">
        <v>43</v>
      </c>
      <c r="F92" s="41">
        <f ca="1">'FYBA B'!F92/'FYBA B'!F$4</f>
        <v>0.53333333333333333</v>
      </c>
      <c r="G92" s="41" t="e">
        <f>'FYBA B'!#REF!/'FYBA B'!#REF!</f>
        <v>#REF!</v>
      </c>
      <c r="H92" s="41" t="e">
        <f>'FYBA B'!#REF!/'FYBA B'!#REF!</f>
        <v>#REF!</v>
      </c>
      <c r="I92" s="41">
        <f ca="1">'FYBA B'!G92/'FYBA B'!G$4</f>
        <v>0.5</v>
      </c>
      <c r="J92" s="41">
        <f ca="1">'FYBA B'!H92/'FYBA B'!H$4</f>
        <v>0.5</v>
      </c>
      <c r="K92" s="41">
        <f ca="1">'FYBA B'!I92/'FYBA B'!I$4</f>
        <v>0.5</v>
      </c>
      <c r="L92" s="41">
        <f ca="1">'FYBA B'!J92/'FYBA B'!J$4</f>
        <v>0.3</v>
      </c>
      <c r="M92" s="41" t="e">
        <f ca="1">'FYBA B'!K92/'FYBA B'!K$4</f>
        <v>#VALUE!</v>
      </c>
      <c r="N92" s="43" t="e">
        <f>'FYBA B'!#REF!/'FYBA B'!#REF!</f>
        <v>#REF!</v>
      </c>
      <c r="O92" s="47"/>
      <c r="P92" s="41">
        <f>IF(E92="History",'FYBA B'!L92/'FYBA B'!L$4,"")</f>
        <v>0.6</v>
      </c>
      <c r="Q92" s="41" t="str">
        <f>IF(E92="Economics",'FYBA B'!M92/'FYBA B'!M$4,"")</f>
        <v/>
      </c>
      <c r="R92" s="41" t="str">
        <f ca="1">IF(F92="Hindi",'FYBA B'!#REF!/'FYBA B'!#REF!,"")</f>
        <v/>
      </c>
      <c r="S92" s="41" t="e">
        <f>IF(G92="French",'FYBA B'!#REF!/'FYBA B'!#REF!,"")</f>
        <v>#REF!</v>
      </c>
      <c r="T92" s="38"/>
    </row>
    <row r="93" spans="1:20" ht="22.5" customHeight="1">
      <c r="A93" s="34">
        <f t="shared" si="2"/>
        <v>237</v>
      </c>
      <c r="B93" s="45" t="s">
        <v>126</v>
      </c>
      <c r="C93" s="36" t="s">
        <v>38</v>
      </c>
      <c r="D93" s="36" t="s">
        <v>39</v>
      </c>
      <c r="E93" s="36" t="s">
        <v>40</v>
      </c>
      <c r="F93" s="41">
        <f ca="1">'FYBA B'!F93/'FYBA B'!F$4</f>
        <v>0.73333333333333328</v>
      </c>
      <c r="G93" s="41" t="e">
        <f>'FYBA B'!#REF!/'FYBA B'!#REF!</f>
        <v>#REF!</v>
      </c>
      <c r="H93" s="41" t="e">
        <f>'FYBA B'!#REF!/'FYBA B'!#REF!</f>
        <v>#REF!</v>
      </c>
      <c r="I93" s="41">
        <f ca="1">'FYBA B'!G93/'FYBA B'!G$4</f>
        <v>0.66666666666666663</v>
      </c>
      <c r="J93" s="41">
        <f ca="1">'FYBA B'!H93/'FYBA B'!H$4</f>
        <v>0.83333333333333337</v>
      </c>
      <c r="K93" s="41">
        <f ca="1">'FYBA B'!I93/'FYBA B'!I$4</f>
        <v>0.79166666666666663</v>
      </c>
      <c r="L93" s="41">
        <f ca="1">'FYBA B'!J93/'FYBA B'!J$4</f>
        <v>0.7</v>
      </c>
      <c r="M93" s="41" t="e">
        <f ca="1">'FYBA B'!K93/'FYBA B'!K$4</f>
        <v>#VALUE!</v>
      </c>
      <c r="N93" s="43" t="e">
        <f>'FYBA B'!#REF!/'FYBA B'!#REF!</f>
        <v>#REF!</v>
      </c>
      <c r="O93" s="47"/>
      <c r="P93" s="41" t="str">
        <f>IF(E93="History",'FYBA B'!L93/'FYBA B'!L$4,"")</f>
        <v/>
      </c>
      <c r="Q93" s="41">
        <f ca="1">IF(E93="Economics",'FYBA B'!M93/'FYBA B'!M$4,"")</f>
        <v>0.5</v>
      </c>
      <c r="R93" s="41" t="str">
        <f ca="1">IF(F93="Hindi",'FYBA B'!#REF!/'FYBA B'!#REF!,"")</f>
        <v/>
      </c>
      <c r="S93" s="41" t="e">
        <f>IF(G93="French",'FYBA B'!#REF!/'FYBA B'!#REF!,"")</f>
        <v>#REF!</v>
      </c>
      <c r="T93" s="38"/>
    </row>
    <row r="94" spans="1:20" ht="22.5" customHeight="1">
      <c r="A94" s="34">
        <f t="shared" si="2"/>
        <v>238</v>
      </c>
      <c r="B94" s="45" t="s">
        <v>127</v>
      </c>
      <c r="C94" s="36" t="s">
        <v>38</v>
      </c>
      <c r="D94" s="36" t="s">
        <v>39</v>
      </c>
      <c r="E94" s="36" t="s">
        <v>43</v>
      </c>
      <c r="F94" s="41">
        <f ca="1">'FYBA B'!F94/'FYBA B'!F$4</f>
        <v>0.66666666666666663</v>
      </c>
      <c r="G94" s="41" t="e">
        <f>'FYBA B'!#REF!/'FYBA B'!#REF!</f>
        <v>#REF!</v>
      </c>
      <c r="H94" s="41" t="e">
        <f>'FYBA B'!#REF!/'FYBA B'!#REF!</f>
        <v>#REF!</v>
      </c>
      <c r="I94" s="41">
        <f ca="1">'FYBA B'!G94/'FYBA B'!G$4</f>
        <v>0.83333333333333337</v>
      </c>
      <c r="J94" s="41">
        <f ca="1">'FYBA B'!H94/'FYBA B'!H$4</f>
        <v>0.77777777777777779</v>
      </c>
      <c r="K94" s="41">
        <f ca="1">'FYBA B'!I94/'FYBA B'!I$4</f>
        <v>0.79166666666666663</v>
      </c>
      <c r="L94" s="41">
        <f ca="1">'FYBA B'!J94/'FYBA B'!J$4</f>
        <v>1</v>
      </c>
      <c r="M94" s="41" t="e">
        <f ca="1">'FYBA B'!K94/'FYBA B'!K$4</f>
        <v>#VALUE!</v>
      </c>
      <c r="N94" s="43" t="e">
        <f>'FYBA B'!#REF!/'FYBA B'!#REF!</f>
        <v>#REF!</v>
      </c>
      <c r="O94" s="47"/>
      <c r="P94" s="41">
        <f>IF(E94="History",'FYBA B'!L94/'FYBA B'!L$4,"")</f>
        <v>1</v>
      </c>
      <c r="Q94" s="41" t="str">
        <f>IF(E94="Economics",'FYBA B'!M94/'FYBA B'!M$4,"")</f>
        <v/>
      </c>
      <c r="R94" s="41" t="str">
        <f ca="1">IF(F94="Hindi",'FYBA B'!#REF!/'FYBA B'!#REF!,"")</f>
        <v/>
      </c>
      <c r="S94" s="41" t="e">
        <f>IF(G94="French",'FYBA B'!#REF!/'FYBA B'!#REF!,"")</f>
        <v>#REF!</v>
      </c>
      <c r="T94" s="38"/>
    </row>
    <row r="95" spans="1:20" ht="22.5" customHeight="1">
      <c r="A95" s="34">
        <f t="shared" si="2"/>
        <v>239</v>
      </c>
      <c r="B95" s="45" t="s">
        <v>44</v>
      </c>
      <c r="C95" s="36" t="s">
        <v>45</v>
      </c>
      <c r="D95" s="36" t="s">
        <v>45</v>
      </c>
      <c r="E95" s="36" t="s">
        <v>45</v>
      </c>
      <c r="F95" s="41">
        <f ca="1">'FYBA B'!F95/'FYBA B'!F$4</f>
        <v>1</v>
      </c>
      <c r="G95" s="41" t="e">
        <f>'FYBA B'!#REF!/'FYBA B'!#REF!</f>
        <v>#REF!</v>
      </c>
      <c r="H95" s="41" t="e">
        <f>'FYBA B'!#REF!/'FYBA B'!#REF!</f>
        <v>#REF!</v>
      </c>
      <c r="I95" s="41">
        <f ca="1">'FYBA B'!G95/'FYBA B'!G$4</f>
        <v>1</v>
      </c>
      <c r="J95" s="41">
        <f ca="1">'FYBA B'!H95/'FYBA B'!H$4</f>
        <v>1</v>
      </c>
      <c r="K95" s="41">
        <f ca="1">'FYBA B'!I95/'FYBA B'!I$4</f>
        <v>1</v>
      </c>
      <c r="L95" s="41">
        <f ca="1">'FYBA B'!J95/'FYBA B'!J$4</f>
        <v>1</v>
      </c>
      <c r="M95" s="41" t="e">
        <f ca="1">'FYBA B'!K95/'FYBA B'!K$4</f>
        <v>#VALUE!</v>
      </c>
      <c r="N95" s="43" t="e">
        <f>'FYBA B'!#REF!/'FYBA B'!#REF!</f>
        <v>#REF!</v>
      </c>
      <c r="O95" s="47"/>
      <c r="P95" s="41" t="str">
        <f>IF(E95="History",'FYBA B'!L95/'FYBA B'!L$4,"")</f>
        <v/>
      </c>
      <c r="Q95" s="41" t="str">
        <f>IF(E95="Economics",'FYBA B'!M95/'FYBA B'!M$4,"")</f>
        <v/>
      </c>
      <c r="R95" s="41" t="str">
        <f ca="1">IF(F95="Hindi",'FYBA B'!#REF!/'FYBA B'!#REF!,"")</f>
        <v/>
      </c>
      <c r="S95" s="41" t="e">
        <f>IF(G95="French",'FYBA B'!#REF!/'FYBA B'!#REF!,"")</f>
        <v>#REF!</v>
      </c>
      <c r="T95" s="38"/>
    </row>
    <row r="96" spans="1:20" ht="22.5" customHeight="1">
      <c r="A96" s="34">
        <f t="shared" si="2"/>
        <v>240</v>
      </c>
      <c r="B96" s="45" t="s">
        <v>128</v>
      </c>
      <c r="C96" s="36" t="s">
        <v>38</v>
      </c>
      <c r="D96" s="36" t="s">
        <v>39</v>
      </c>
      <c r="E96" s="36" t="s">
        <v>43</v>
      </c>
      <c r="F96" s="41">
        <f ca="1">'FYBA B'!F96/'FYBA B'!F$4</f>
        <v>0.73333333333333328</v>
      </c>
      <c r="G96" s="41" t="e">
        <f>'FYBA B'!#REF!/'FYBA B'!#REF!</f>
        <v>#REF!</v>
      </c>
      <c r="H96" s="41" t="e">
        <f>'FYBA B'!#REF!/'FYBA B'!#REF!</f>
        <v>#REF!</v>
      </c>
      <c r="I96" s="41">
        <f ca="1">'FYBA B'!G96/'FYBA B'!G$4</f>
        <v>0.66666666666666663</v>
      </c>
      <c r="J96" s="41">
        <f ca="1">'FYBA B'!H96/'FYBA B'!H$4</f>
        <v>0.72222222222222221</v>
      </c>
      <c r="K96" s="41">
        <f ca="1">'FYBA B'!I96/'FYBA B'!I$4</f>
        <v>0.70833333333333337</v>
      </c>
      <c r="L96" s="41">
        <f ca="1">'FYBA B'!J96/'FYBA B'!J$4</f>
        <v>0.8</v>
      </c>
      <c r="M96" s="41" t="e">
        <f ca="1">'FYBA B'!K96/'FYBA B'!K$4</f>
        <v>#VALUE!</v>
      </c>
      <c r="N96" s="43" t="e">
        <f>'FYBA B'!#REF!/'FYBA B'!#REF!</f>
        <v>#REF!</v>
      </c>
      <c r="O96" s="47"/>
      <c r="P96" s="41">
        <f>IF(E96="History",'FYBA B'!L96/'FYBA B'!L$4,"")</f>
        <v>1</v>
      </c>
      <c r="Q96" s="41" t="str">
        <f>IF(E96="Economics",'FYBA B'!M96/'FYBA B'!M$4,"")</f>
        <v/>
      </c>
      <c r="R96" s="41" t="str">
        <f ca="1">IF(F96="Hindi",'FYBA B'!#REF!/'FYBA B'!#REF!,"")</f>
        <v/>
      </c>
      <c r="S96" s="41" t="e">
        <f>IF(G96="French",'FYBA B'!#REF!/'FYBA B'!#REF!,"")</f>
        <v>#REF!</v>
      </c>
      <c r="T96" s="38"/>
    </row>
    <row r="97" spans="1:20" ht="22.5" customHeight="1">
      <c r="A97" s="34">
        <f t="shared" si="2"/>
        <v>241</v>
      </c>
      <c r="B97" s="45" t="s">
        <v>129</v>
      </c>
      <c r="C97" s="36" t="s">
        <v>38</v>
      </c>
      <c r="D97" s="36" t="s">
        <v>39</v>
      </c>
      <c r="E97" s="36" t="s">
        <v>43</v>
      </c>
      <c r="F97" s="41">
        <f ca="1">'FYBA B'!F97/'FYBA B'!F$4</f>
        <v>1</v>
      </c>
      <c r="G97" s="41" t="e">
        <f>'FYBA B'!#REF!/'FYBA B'!#REF!</f>
        <v>#REF!</v>
      </c>
      <c r="H97" s="41" t="e">
        <f>'FYBA B'!#REF!/'FYBA B'!#REF!</f>
        <v>#REF!</v>
      </c>
      <c r="I97" s="41">
        <f ca="1">'FYBA B'!G97/'FYBA B'!G$4</f>
        <v>1</v>
      </c>
      <c r="J97" s="41">
        <f ca="1">'FYBA B'!H97/'FYBA B'!H$4</f>
        <v>1</v>
      </c>
      <c r="K97" s="41">
        <f ca="1">'FYBA B'!I97/'FYBA B'!I$4</f>
        <v>1</v>
      </c>
      <c r="L97" s="41">
        <f ca="1">'FYBA B'!J97/'FYBA B'!J$4</f>
        <v>0.9</v>
      </c>
      <c r="M97" s="41" t="e">
        <f ca="1">'FYBA B'!K97/'FYBA B'!K$4</f>
        <v>#VALUE!</v>
      </c>
      <c r="N97" s="43" t="e">
        <f>'FYBA B'!#REF!/'FYBA B'!#REF!</f>
        <v>#REF!</v>
      </c>
      <c r="O97" s="47"/>
      <c r="P97" s="41">
        <f>IF(E97="History",'FYBA B'!L97/'FYBA B'!L$4,"")</f>
        <v>1</v>
      </c>
      <c r="Q97" s="41" t="str">
        <f>IF(E97="Economics",'FYBA B'!M97/'FYBA B'!M$4,"")</f>
        <v/>
      </c>
      <c r="R97" s="41" t="str">
        <f ca="1">IF(F97="Hindi",'FYBA B'!#REF!/'FYBA B'!#REF!,"")</f>
        <v/>
      </c>
      <c r="S97" s="41" t="e">
        <f>IF(G97="French",'FYBA B'!#REF!/'FYBA B'!#REF!,"")</f>
        <v>#REF!</v>
      </c>
      <c r="T97" s="38"/>
    </row>
    <row r="98" spans="1:20" ht="22.5" customHeight="1">
      <c r="A98" s="34">
        <f t="shared" si="2"/>
        <v>242</v>
      </c>
      <c r="B98" s="45" t="s">
        <v>130</v>
      </c>
      <c r="C98" s="36" t="s">
        <v>38</v>
      </c>
      <c r="D98" s="36" t="s">
        <v>39</v>
      </c>
      <c r="E98" s="36" t="s">
        <v>40</v>
      </c>
      <c r="F98" s="41">
        <f ca="1">'FYBA B'!F98/'FYBA B'!F$4</f>
        <v>0.46666666666666667</v>
      </c>
      <c r="G98" s="41" t="e">
        <f>'FYBA B'!#REF!/'FYBA B'!#REF!</f>
        <v>#REF!</v>
      </c>
      <c r="H98" s="41" t="e">
        <f>'FYBA B'!#REF!/'FYBA B'!#REF!</f>
        <v>#REF!</v>
      </c>
      <c r="I98" s="41">
        <f ca="1">'FYBA B'!G98/'FYBA B'!G$4</f>
        <v>0.66666666666666663</v>
      </c>
      <c r="J98" s="41">
        <f ca="1">'FYBA B'!H98/'FYBA B'!H$4</f>
        <v>0.61111111111111116</v>
      </c>
      <c r="K98" s="41">
        <f ca="1">'FYBA B'!I98/'FYBA B'!I$4</f>
        <v>0.625</v>
      </c>
      <c r="L98" s="41">
        <f ca="1">'FYBA B'!J98/'FYBA B'!J$4</f>
        <v>0.6</v>
      </c>
      <c r="M98" s="41" t="e">
        <f ca="1">'FYBA B'!K98/'FYBA B'!K$4</f>
        <v>#VALUE!</v>
      </c>
      <c r="N98" s="43" t="e">
        <f>'FYBA B'!#REF!/'FYBA B'!#REF!</f>
        <v>#REF!</v>
      </c>
      <c r="O98" s="47"/>
      <c r="P98" s="41" t="str">
        <f>IF(E98="History",'FYBA B'!L98/'FYBA B'!L$4,"")</f>
        <v/>
      </c>
      <c r="Q98" s="41">
        <f ca="1">IF(E98="Economics",'FYBA B'!M98/'FYBA B'!M$4,"")</f>
        <v>0.41666666666666669</v>
      </c>
      <c r="R98" s="41" t="str">
        <f ca="1">IF(F98="Hindi",'FYBA B'!#REF!/'FYBA B'!#REF!,"")</f>
        <v/>
      </c>
      <c r="S98" s="41" t="e">
        <f>IF(G98="French",'FYBA B'!#REF!/'FYBA B'!#REF!,"")</f>
        <v>#REF!</v>
      </c>
      <c r="T98" s="38"/>
    </row>
    <row r="99" spans="1:20" ht="22.5" customHeight="1">
      <c r="A99" s="34">
        <f t="shared" si="2"/>
        <v>243</v>
      </c>
      <c r="B99" s="45" t="s">
        <v>131</v>
      </c>
      <c r="C99" s="36" t="s">
        <v>38</v>
      </c>
      <c r="D99" s="36" t="s">
        <v>39</v>
      </c>
      <c r="E99" s="36" t="s">
        <v>40</v>
      </c>
      <c r="F99" s="41">
        <f ca="1">'FYBA B'!F99/'FYBA B'!F$4</f>
        <v>0.2</v>
      </c>
      <c r="G99" s="41" t="e">
        <f>'FYBA B'!#REF!/'FYBA B'!#REF!</f>
        <v>#REF!</v>
      </c>
      <c r="H99" s="41" t="e">
        <f>'FYBA B'!#REF!/'FYBA B'!#REF!</f>
        <v>#REF!</v>
      </c>
      <c r="I99" s="41">
        <f ca="1">'FYBA B'!G99/'FYBA B'!G$4</f>
        <v>0.5</v>
      </c>
      <c r="J99" s="41">
        <f ca="1">'FYBA B'!H99/'FYBA B'!H$4</f>
        <v>0.3888888888888889</v>
      </c>
      <c r="K99" s="41">
        <f ca="1">'FYBA B'!I99/'FYBA B'!I$4</f>
        <v>0.41666666666666669</v>
      </c>
      <c r="L99" s="41">
        <f ca="1">'FYBA B'!J99/'FYBA B'!J$4</f>
        <v>0.6</v>
      </c>
      <c r="M99" s="41" t="e">
        <f ca="1">'FYBA B'!K99/'FYBA B'!K$4</f>
        <v>#VALUE!</v>
      </c>
      <c r="N99" s="43" t="e">
        <f>'FYBA B'!#REF!/'FYBA B'!#REF!</f>
        <v>#REF!</v>
      </c>
      <c r="O99" s="47"/>
      <c r="P99" s="41" t="str">
        <f>IF(E99="History",'FYBA B'!L99/'FYBA B'!L$4,"")</f>
        <v/>
      </c>
      <c r="Q99" s="41">
        <f ca="1">IF(E99="Economics",'FYBA B'!M99/'FYBA B'!M$4,"")</f>
        <v>0.41666666666666669</v>
      </c>
      <c r="R99" s="41" t="str">
        <f ca="1">IF(F99="Hindi",'FYBA B'!#REF!/'FYBA B'!#REF!,"")</f>
        <v/>
      </c>
      <c r="S99" s="41" t="e">
        <f>IF(G99="French",'FYBA B'!#REF!/'FYBA B'!#REF!,"")</f>
        <v>#REF!</v>
      </c>
      <c r="T99" s="38"/>
    </row>
    <row r="100" spans="1:20" ht="22.5" customHeight="1">
      <c r="A100" s="34">
        <f t="shared" si="2"/>
        <v>244</v>
      </c>
      <c r="B100" s="45" t="s">
        <v>132</v>
      </c>
      <c r="C100" s="36" t="s">
        <v>38</v>
      </c>
      <c r="D100" s="36" t="s">
        <v>39</v>
      </c>
      <c r="E100" s="36" t="s">
        <v>43</v>
      </c>
      <c r="F100" s="41">
        <f ca="1">'FYBA B'!F100/'FYBA B'!F$4</f>
        <v>0.46666666666666667</v>
      </c>
      <c r="G100" s="41" t="e">
        <f>'FYBA B'!#REF!/'FYBA B'!#REF!</f>
        <v>#REF!</v>
      </c>
      <c r="H100" s="41" t="e">
        <f>'FYBA B'!#REF!/'FYBA B'!#REF!</f>
        <v>#REF!</v>
      </c>
      <c r="I100" s="41">
        <f ca="1">'FYBA B'!G100/'FYBA B'!G$4</f>
        <v>0.33333333333333331</v>
      </c>
      <c r="J100" s="41">
        <f ca="1">'FYBA B'!H100/'FYBA B'!H$4</f>
        <v>0.5</v>
      </c>
      <c r="K100" s="41">
        <f ca="1">'FYBA B'!I100/'FYBA B'!I$4</f>
        <v>0.45833333333333331</v>
      </c>
      <c r="L100" s="41">
        <f ca="1">'FYBA B'!J100/'FYBA B'!J$4</f>
        <v>0.8</v>
      </c>
      <c r="M100" s="41" t="e">
        <f ca="1">'FYBA B'!K100/'FYBA B'!K$4</f>
        <v>#VALUE!</v>
      </c>
      <c r="N100" s="43" t="e">
        <f>'FYBA B'!#REF!/'FYBA B'!#REF!</f>
        <v>#REF!</v>
      </c>
      <c r="O100" s="47"/>
      <c r="P100" s="41">
        <f>IF(E100="History",'FYBA B'!L100/'FYBA B'!L$4,"")</f>
        <v>0.6</v>
      </c>
      <c r="Q100" s="41" t="str">
        <f>IF(E100="Economics",'FYBA B'!M100/'FYBA B'!M$4,"")</f>
        <v/>
      </c>
      <c r="R100" s="41" t="str">
        <f ca="1">IF(F100="Hindi",'FYBA B'!#REF!/'FYBA B'!#REF!,"")</f>
        <v/>
      </c>
      <c r="S100" s="41" t="e">
        <f>IF(G100="French",'FYBA B'!#REF!/'FYBA B'!#REF!,"")</f>
        <v>#REF!</v>
      </c>
      <c r="T100" s="38"/>
    </row>
    <row r="101" spans="1:20" ht="22.5" customHeight="1">
      <c r="A101" s="34">
        <f t="shared" si="2"/>
        <v>245</v>
      </c>
      <c r="B101" s="45" t="s">
        <v>133</v>
      </c>
      <c r="C101" s="36" t="s">
        <v>38</v>
      </c>
      <c r="D101" s="36" t="s">
        <v>39</v>
      </c>
      <c r="E101" s="36" t="s">
        <v>43</v>
      </c>
      <c r="F101" s="41">
        <f ca="1">'FYBA B'!F101/'FYBA B'!F$4</f>
        <v>0.8666666666666667</v>
      </c>
      <c r="G101" s="41" t="e">
        <f>'FYBA B'!#REF!/'FYBA B'!#REF!</f>
        <v>#REF!</v>
      </c>
      <c r="H101" s="41" t="e">
        <f>'FYBA B'!#REF!/'FYBA B'!#REF!</f>
        <v>#REF!</v>
      </c>
      <c r="I101" s="41">
        <f ca="1">'FYBA B'!G101/'FYBA B'!G$4</f>
        <v>0.83333333333333337</v>
      </c>
      <c r="J101" s="41">
        <f ca="1">'FYBA B'!H101/'FYBA B'!H$4</f>
        <v>0.94444444444444442</v>
      </c>
      <c r="K101" s="41">
        <f ca="1">'FYBA B'!I101/'FYBA B'!I$4</f>
        <v>0.91666666666666663</v>
      </c>
      <c r="L101" s="41">
        <f ca="1">'FYBA B'!J101/'FYBA B'!J$4</f>
        <v>0.9</v>
      </c>
      <c r="M101" s="41" t="e">
        <f ca="1">'FYBA B'!K101/'FYBA B'!K$4</f>
        <v>#VALUE!</v>
      </c>
      <c r="N101" s="43" t="e">
        <f>'FYBA B'!#REF!/'FYBA B'!#REF!</f>
        <v>#REF!</v>
      </c>
      <c r="O101" s="47"/>
      <c r="P101" s="41">
        <f>IF(E101="History",'FYBA B'!L101/'FYBA B'!L$4,"")</f>
        <v>1</v>
      </c>
      <c r="Q101" s="41" t="str">
        <f>IF(E101="Economics",'FYBA B'!M101/'FYBA B'!M$4,"")</f>
        <v/>
      </c>
      <c r="R101" s="41" t="str">
        <f ca="1">IF(F101="Hindi",'FYBA B'!#REF!/'FYBA B'!#REF!,"")</f>
        <v/>
      </c>
      <c r="S101" s="41" t="e">
        <f>IF(G101="French",'FYBA B'!#REF!/'FYBA B'!#REF!,"")</f>
        <v>#REF!</v>
      </c>
      <c r="T101" s="38"/>
    </row>
    <row r="102" spans="1:20" ht="22.5" customHeight="1">
      <c r="A102" s="34">
        <f t="shared" si="2"/>
        <v>246</v>
      </c>
      <c r="B102" s="45" t="s">
        <v>134</v>
      </c>
      <c r="C102" s="36" t="s">
        <v>42</v>
      </c>
      <c r="D102" s="36" t="s">
        <v>39</v>
      </c>
      <c r="E102" s="36" t="s">
        <v>43</v>
      </c>
      <c r="F102" s="41">
        <f ca="1">'FYBA B'!F102/'FYBA B'!F$4</f>
        <v>0.73333333333333328</v>
      </c>
      <c r="G102" s="41" t="e">
        <f>'FYBA B'!#REF!/'FYBA B'!#REF!</f>
        <v>#REF!</v>
      </c>
      <c r="H102" s="41" t="e">
        <f>'FYBA B'!#REF!/'FYBA B'!#REF!</f>
        <v>#REF!</v>
      </c>
      <c r="I102" s="41">
        <f ca="1">'FYBA B'!G102/'FYBA B'!G$4</f>
        <v>0.66666666666666663</v>
      </c>
      <c r="J102" s="41">
        <f ca="1">'FYBA B'!H102/'FYBA B'!H$4</f>
        <v>0.77777777777777779</v>
      </c>
      <c r="K102" s="41">
        <f ca="1">'FYBA B'!I102/'FYBA B'!I$4</f>
        <v>0.75</v>
      </c>
      <c r="L102" s="41">
        <f ca="1">'FYBA B'!J102/'FYBA B'!J$4</f>
        <v>0.9</v>
      </c>
      <c r="M102" s="41" t="e">
        <f ca="1">'FYBA B'!K102/'FYBA B'!K$4</f>
        <v>#VALUE!</v>
      </c>
      <c r="N102" s="43" t="e">
        <f>'FYBA B'!#REF!/'FYBA B'!#REF!</f>
        <v>#REF!</v>
      </c>
      <c r="O102" s="47"/>
      <c r="P102" s="41">
        <f>IF(E102="History",'FYBA B'!L102/'FYBA B'!L$4,"")</f>
        <v>1</v>
      </c>
      <c r="Q102" s="41" t="str">
        <f>IF(E102="Economics",'FYBA B'!M102/'FYBA B'!M$4,"")</f>
        <v/>
      </c>
      <c r="R102" s="41" t="str">
        <f ca="1">IF(F102="Hindi",'FYBA B'!#REF!/'FYBA B'!#REF!,"")</f>
        <v/>
      </c>
      <c r="S102" s="41" t="e">
        <f>IF(G102="French",'FYBA B'!#REF!/'FYBA B'!#REF!,"")</f>
        <v>#REF!</v>
      </c>
      <c r="T102" s="38"/>
    </row>
    <row r="103" spans="1:20" ht="22.5" customHeight="1">
      <c r="A103" s="34">
        <f t="shared" si="2"/>
        <v>247</v>
      </c>
      <c r="B103" s="45" t="s">
        <v>135</v>
      </c>
      <c r="C103" s="36" t="s">
        <v>42</v>
      </c>
      <c r="D103" s="36" t="s">
        <v>39</v>
      </c>
      <c r="E103" s="36" t="s">
        <v>40</v>
      </c>
      <c r="F103" s="41">
        <f ca="1">'FYBA B'!F103/'FYBA B'!F$4</f>
        <v>0.53333333333333333</v>
      </c>
      <c r="G103" s="41" t="e">
        <f>'FYBA B'!#REF!/'FYBA B'!#REF!</f>
        <v>#REF!</v>
      </c>
      <c r="H103" s="41" t="e">
        <f>'FYBA B'!#REF!/'FYBA B'!#REF!</f>
        <v>#REF!</v>
      </c>
      <c r="I103" s="41">
        <f ca="1">'FYBA B'!G103/'FYBA B'!G$4</f>
        <v>0.5</v>
      </c>
      <c r="J103" s="41">
        <f ca="1">'FYBA B'!H103/'FYBA B'!H$4</f>
        <v>0.77777777777777779</v>
      </c>
      <c r="K103" s="41">
        <f ca="1">'FYBA B'!I103/'FYBA B'!I$4</f>
        <v>0.70833333333333337</v>
      </c>
      <c r="L103" s="41">
        <f ca="1">'FYBA B'!J103/'FYBA B'!J$4</f>
        <v>0.8</v>
      </c>
      <c r="M103" s="41" t="e">
        <f ca="1">'FYBA B'!K103/'FYBA B'!K$4</f>
        <v>#VALUE!</v>
      </c>
      <c r="N103" s="43" t="e">
        <f>'FYBA B'!#REF!/'FYBA B'!#REF!</f>
        <v>#REF!</v>
      </c>
      <c r="O103" s="47"/>
      <c r="P103" s="41" t="str">
        <f>IF(E103="History",'FYBA B'!L103/'FYBA B'!L$4,"")</f>
        <v/>
      </c>
      <c r="Q103" s="41">
        <f ca="1">IF(E103="Economics",'FYBA B'!M103/'FYBA B'!M$4,"")</f>
        <v>0.83333333333333337</v>
      </c>
      <c r="R103" s="41" t="str">
        <f ca="1">IF(F103="Hindi",'FYBA B'!#REF!/'FYBA B'!#REF!,"")</f>
        <v/>
      </c>
      <c r="S103" s="41" t="e">
        <f>IF(G103="French",'FYBA B'!#REF!/'FYBA B'!#REF!,"")</f>
        <v>#REF!</v>
      </c>
      <c r="T103" s="38"/>
    </row>
    <row r="104" spans="1:20" ht="22.5" customHeight="1">
      <c r="A104" s="34">
        <f t="shared" si="2"/>
        <v>248</v>
      </c>
      <c r="B104" s="45" t="s">
        <v>136</v>
      </c>
      <c r="C104" s="36" t="s">
        <v>38</v>
      </c>
      <c r="D104" s="36" t="s">
        <v>39</v>
      </c>
      <c r="E104" s="36" t="s">
        <v>43</v>
      </c>
      <c r="F104" s="41">
        <f ca="1">'FYBA B'!F104/'FYBA B'!F$4</f>
        <v>0.6</v>
      </c>
      <c r="G104" s="41" t="e">
        <f>'FYBA B'!#REF!/'FYBA B'!#REF!</f>
        <v>#REF!</v>
      </c>
      <c r="H104" s="41" t="e">
        <f>'FYBA B'!#REF!/'FYBA B'!#REF!</f>
        <v>#REF!</v>
      </c>
      <c r="I104" s="41">
        <f ca="1">'FYBA B'!G104/'FYBA B'!G$4</f>
        <v>0.66666666666666663</v>
      </c>
      <c r="J104" s="41">
        <f ca="1">'FYBA B'!H104/'FYBA B'!H$4</f>
        <v>0.72222222222222221</v>
      </c>
      <c r="K104" s="41">
        <f ca="1">'FYBA B'!I104/'FYBA B'!I$4</f>
        <v>0.70833333333333337</v>
      </c>
      <c r="L104" s="41">
        <f ca="1">'FYBA B'!J104/'FYBA B'!J$4</f>
        <v>0.8</v>
      </c>
      <c r="M104" s="41" t="e">
        <f ca="1">'FYBA B'!K104/'FYBA B'!K$4</f>
        <v>#VALUE!</v>
      </c>
      <c r="N104" s="43" t="e">
        <f>'FYBA B'!#REF!/'FYBA B'!#REF!</f>
        <v>#REF!</v>
      </c>
      <c r="O104" s="47"/>
      <c r="P104" s="41">
        <f>IF(E104="History",'FYBA B'!L104/'FYBA B'!L$4,"")</f>
        <v>0.8</v>
      </c>
      <c r="Q104" s="41" t="str">
        <f>IF(E104="Economics",'FYBA B'!M104/'FYBA B'!M$4,"")</f>
        <v/>
      </c>
      <c r="R104" s="41" t="str">
        <f ca="1">IF(F104="Hindi",'FYBA B'!#REF!/'FYBA B'!#REF!,"")</f>
        <v/>
      </c>
      <c r="S104" s="41" t="e">
        <f>IF(G104="French",'FYBA B'!#REF!/'FYBA B'!#REF!,"")</f>
        <v>#REF!</v>
      </c>
      <c r="T104" s="38"/>
    </row>
    <row r="105" spans="1:20" ht="22.5" customHeight="1">
      <c r="A105" s="34">
        <f t="shared" si="2"/>
        <v>249</v>
      </c>
      <c r="B105" s="45" t="s">
        <v>137</v>
      </c>
      <c r="C105" s="36" t="s">
        <v>38</v>
      </c>
      <c r="D105" s="36" t="s">
        <v>39</v>
      </c>
      <c r="E105" s="36" t="s">
        <v>43</v>
      </c>
      <c r="F105" s="41">
        <f ca="1">'FYBA B'!F105/'FYBA B'!F$4</f>
        <v>0.53333333333333333</v>
      </c>
      <c r="G105" s="41" t="e">
        <f>'FYBA B'!#REF!/'FYBA B'!#REF!</f>
        <v>#REF!</v>
      </c>
      <c r="H105" s="41" t="e">
        <f>'FYBA B'!#REF!/'FYBA B'!#REF!</f>
        <v>#REF!</v>
      </c>
      <c r="I105" s="41">
        <f ca="1">'FYBA B'!G105/'FYBA B'!G$4</f>
        <v>0.33333333333333331</v>
      </c>
      <c r="J105" s="41">
        <f ca="1">'FYBA B'!H105/'FYBA B'!H$4</f>
        <v>0.77777777777777779</v>
      </c>
      <c r="K105" s="41">
        <f ca="1">'FYBA B'!I105/'FYBA B'!I$4</f>
        <v>0.66666666666666663</v>
      </c>
      <c r="L105" s="41">
        <f ca="1">'FYBA B'!J105/'FYBA B'!J$4</f>
        <v>0.7</v>
      </c>
      <c r="M105" s="41" t="e">
        <f ca="1">'FYBA B'!K105/'FYBA B'!K$4</f>
        <v>#VALUE!</v>
      </c>
      <c r="N105" s="43" t="e">
        <f>'FYBA B'!#REF!/'FYBA B'!#REF!</f>
        <v>#REF!</v>
      </c>
      <c r="O105" s="47"/>
      <c r="P105" s="41">
        <f>IF(E105="History",'FYBA B'!L105/'FYBA B'!L$4,"")</f>
        <v>0.4</v>
      </c>
      <c r="Q105" s="41" t="str">
        <f>IF(E105="Economics",'FYBA B'!M105/'FYBA B'!M$4,"")</f>
        <v/>
      </c>
      <c r="R105" s="41" t="str">
        <f ca="1">IF(F105="Hindi",'FYBA B'!#REF!/'FYBA B'!#REF!,"")</f>
        <v/>
      </c>
      <c r="S105" s="41" t="e">
        <f>IF(G105="French",'FYBA B'!#REF!/'FYBA B'!#REF!,"")</f>
        <v>#REF!</v>
      </c>
      <c r="T105" s="38"/>
    </row>
    <row r="106" spans="1:20" ht="22.5" customHeight="1">
      <c r="A106" s="34">
        <f t="shared" si="2"/>
        <v>250</v>
      </c>
      <c r="B106" s="45" t="s">
        <v>138</v>
      </c>
      <c r="C106" s="36" t="s">
        <v>38</v>
      </c>
      <c r="D106" s="36" t="s">
        <v>39</v>
      </c>
      <c r="E106" s="36" t="s">
        <v>40</v>
      </c>
      <c r="F106" s="41">
        <f ca="1">'FYBA B'!F106/'FYBA B'!F$4</f>
        <v>1</v>
      </c>
      <c r="G106" s="41" t="e">
        <f>'FYBA B'!#REF!/'FYBA B'!#REF!</f>
        <v>#REF!</v>
      </c>
      <c r="H106" s="41" t="e">
        <f>'FYBA B'!#REF!/'FYBA B'!#REF!</f>
        <v>#REF!</v>
      </c>
      <c r="I106" s="41">
        <f ca="1">'FYBA B'!G106/'FYBA B'!G$4</f>
        <v>1</v>
      </c>
      <c r="J106" s="41">
        <f ca="1">'FYBA B'!H106/'FYBA B'!H$4</f>
        <v>1</v>
      </c>
      <c r="K106" s="41">
        <f ca="1">'FYBA B'!I106/'FYBA B'!I$4</f>
        <v>1</v>
      </c>
      <c r="L106" s="41">
        <f ca="1">'FYBA B'!J106/'FYBA B'!J$4</f>
        <v>1</v>
      </c>
      <c r="M106" s="41" t="e">
        <f ca="1">'FYBA B'!K106/'FYBA B'!K$4</f>
        <v>#VALUE!</v>
      </c>
      <c r="N106" s="43" t="e">
        <f>'FYBA B'!#REF!/'FYBA B'!#REF!</f>
        <v>#REF!</v>
      </c>
      <c r="O106" s="47"/>
      <c r="P106" s="41" t="str">
        <f>IF(E106="History",'FYBA B'!L106/'FYBA B'!L$4,"")</f>
        <v/>
      </c>
      <c r="Q106" s="41">
        <f ca="1">IF(E106="Economics",'FYBA B'!M106/'FYBA B'!M$4,"")</f>
        <v>0.75</v>
      </c>
      <c r="R106" s="41" t="str">
        <f ca="1">IF(F106="Hindi",'FYBA B'!#REF!/'FYBA B'!#REF!,"")</f>
        <v/>
      </c>
      <c r="S106" s="41" t="e">
        <f>IF(G106="French",'FYBA B'!#REF!/'FYBA B'!#REF!,"")</f>
        <v>#REF!</v>
      </c>
      <c r="T106" s="38"/>
    </row>
    <row r="107" spans="1:20" ht="22.5" customHeight="1">
      <c r="A107" s="34">
        <f t="shared" si="2"/>
        <v>251</v>
      </c>
      <c r="B107" s="45" t="s">
        <v>139</v>
      </c>
      <c r="C107" s="36" t="s">
        <v>38</v>
      </c>
      <c r="D107" s="36" t="s">
        <v>39</v>
      </c>
      <c r="E107" s="36" t="s">
        <v>43</v>
      </c>
      <c r="F107" s="41">
        <f ca="1">'FYBA B'!F107/'FYBA B'!F$4</f>
        <v>0.66666666666666663</v>
      </c>
      <c r="G107" s="41" t="e">
        <f>'FYBA B'!#REF!/'FYBA B'!#REF!</f>
        <v>#REF!</v>
      </c>
      <c r="H107" s="41" t="e">
        <f>'FYBA B'!#REF!/'FYBA B'!#REF!</f>
        <v>#REF!</v>
      </c>
      <c r="I107" s="41">
        <f ca="1">'FYBA B'!G107/'FYBA B'!G$4</f>
        <v>0.83333333333333337</v>
      </c>
      <c r="J107" s="41">
        <f ca="1">'FYBA B'!H107/'FYBA B'!H$4</f>
        <v>0.72222222222222221</v>
      </c>
      <c r="K107" s="41">
        <f ca="1">'FYBA B'!I107/'FYBA B'!I$4</f>
        <v>0.75</v>
      </c>
      <c r="L107" s="41">
        <f ca="1">'FYBA B'!J107/'FYBA B'!J$4</f>
        <v>1</v>
      </c>
      <c r="M107" s="41" t="e">
        <f ca="1">'FYBA B'!K107/'FYBA B'!K$4</f>
        <v>#VALUE!</v>
      </c>
      <c r="N107" s="43" t="e">
        <f>'FYBA B'!#REF!/'FYBA B'!#REF!</f>
        <v>#REF!</v>
      </c>
      <c r="O107" s="47"/>
      <c r="P107" s="41">
        <f>IF(E107="History",'FYBA B'!L107/'FYBA B'!L$4,"")</f>
        <v>1</v>
      </c>
      <c r="Q107" s="41" t="str">
        <f>IF(E107="Economics",'FYBA B'!M107/'FYBA B'!M$4,"")</f>
        <v/>
      </c>
      <c r="R107" s="41" t="str">
        <f ca="1">IF(F107="Hindi",'FYBA B'!#REF!/'FYBA B'!#REF!,"")</f>
        <v/>
      </c>
      <c r="S107" s="41" t="e">
        <f>IF(G107="French",'FYBA B'!#REF!/'FYBA B'!#REF!,"")</f>
        <v>#REF!</v>
      </c>
      <c r="T107" s="38"/>
    </row>
    <row r="108" spans="1:20" ht="22.5" customHeight="1">
      <c r="A108" s="34">
        <f t="shared" si="2"/>
        <v>252</v>
      </c>
      <c r="B108" s="45" t="s">
        <v>140</v>
      </c>
      <c r="C108" s="36" t="s">
        <v>38</v>
      </c>
      <c r="D108" s="36" t="s">
        <v>39</v>
      </c>
      <c r="E108" s="36" t="s">
        <v>43</v>
      </c>
      <c r="F108" s="41">
        <f ca="1">'FYBA B'!F108/'FYBA B'!F$4</f>
        <v>0.6</v>
      </c>
      <c r="G108" s="41" t="e">
        <f>'FYBA B'!#REF!/'FYBA B'!#REF!</f>
        <v>#REF!</v>
      </c>
      <c r="H108" s="41" t="e">
        <f>'FYBA B'!#REF!/'FYBA B'!#REF!</f>
        <v>#REF!</v>
      </c>
      <c r="I108" s="41">
        <f ca="1">'FYBA B'!G108/'FYBA B'!G$4</f>
        <v>0.83333333333333337</v>
      </c>
      <c r="J108" s="41">
        <f ca="1">'FYBA B'!H108/'FYBA B'!H$4</f>
        <v>0.66666666666666663</v>
      </c>
      <c r="K108" s="41">
        <f ca="1">'FYBA B'!I108/'FYBA B'!I$4</f>
        <v>0.70833333333333337</v>
      </c>
      <c r="L108" s="41">
        <f ca="1">'FYBA B'!J108/'FYBA B'!J$4</f>
        <v>0.7</v>
      </c>
      <c r="M108" s="41" t="e">
        <f ca="1">'FYBA B'!K108/'FYBA B'!K$4</f>
        <v>#VALUE!</v>
      </c>
      <c r="N108" s="43" t="e">
        <f>'FYBA B'!#REF!/'FYBA B'!#REF!</f>
        <v>#REF!</v>
      </c>
      <c r="O108" s="47"/>
      <c r="P108" s="41">
        <f>IF(E108="History",'FYBA B'!L108/'FYBA B'!L$4,"")</f>
        <v>0.8</v>
      </c>
      <c r="Q108" s="41" t="str">
        <f>IF(E108="Economics",'FYBA B'!M108/'FYBA B'!M$4,"")</f>
        <v/>
      </c>
      <c r="R108" s="41" t="str">
        <f ca="1">IF(F108="Hindi",'FYBA B'!#REF!/'FYBA B'!#REF!,"")</f>
        <v/>
      </c>
      <c r="S108" s="41" t="e">
        <f>IF(G108="French",'FYBA B'!#REF!/'FYBA B'!#REF!,"")</f>
        <v>#REF!</v>
      </c>
      <c r="T108" s="38"/>
    </row>
    <row r="109" spans="1:20" ht="22.5" customHeight="1">
      <c r="A109" s="34">
        <f t="shared" si="2"/>
        <v>253</v>
      </c>
      <c r="B109" s="45" t="s">
        <v>141</v>
      </c>
      <c r="C109" s="36" t="s">
        <v>38</v>
      </c>
      <c r="D109" s="36" t="s">
        <v>39</v>
      </c>
      <c r="E109" s="36" t="s">
        <v>40</v>
      </c>
      <c r="F109" s="41">
        <f ca="1">'FYBA B'!F109/'FYBA B'!F$4</f>
        <v>1</v>
      </c>
      <c r="G109" s="41" t="e">
        <f>'FYBA B'!#REF!/'FYBA B'!#REF!</f>
        <v>#REF!</v>
      </c>
      <c r="H109" s="41" t="e">
        <f>'FYBA B'!#REF!/'FYBA B'!#REF!</f>
        <v>#REF!</v>
      </c>
      <c r="I109" s="41">
        <f ca="1">'FYBA B'!G109/'FYBA B'!G$4</f>
        <v>1</v>
      </c>
      <c r="J109" s="41">
        <f ca="1">'FYBA B'!H109/'FYBA B'!H$4</f>
        <v>0.94444444444444442</v>
      </c>
      <c r="K109" s="41">
        <f ca="1">'FYBA B'!I109/'FYBA B'!I$4</f>
        <v>0.95833333333333337</v>
      </c>
      <c r="L109" s="41">
        <f ca="1">'FYBA B'!J109/'FYBA B'!J$4</f>
        <v>1</v>
      </c>
      <c r="M109" s="41" t="e">
        <f ca="1">'FYBA B'!K109/'FYBA B'!K$4</f>
        <v>#VALUE!</v>
      </c>
      <c r="N109" s="43" t="e">
        <f>'FYBA B'!#REF!/'FYBA B'!#REF!</f>
        <v>#REF!</v>
      </c>
      <c r="O109" s="47"/>
      <c r="P109" s="41" t="str">
        <f>IF(E109="History",'FYBA B'!L109/'FYBA B'!L$4,"")</f>
        <v/>
      </c>
      <c r="Q109" s="41">
        <f ca="1">IF(E109="Economics",'FYBA B'!M109/'FYBA B'!M$4,"")</f>
        <v>0.75</v>
      </c>
      <c r="R109" s="41" t="str">
        <f ca="1">IF(F109="Hindi",'FYBA B'!#REF!/'FYBA B'!#REF!,"")</f>
        <v/>
      </c>
      <c r="S109" s="41" t="e">
        <f>IF(G109="French",'FYBA B'!#REF!/'FYBA B'!#REF!,"")</f>
        <v>#REF!</v>
      </c>
      <c r="T109" s="38"/>
    </row>
    <row r="110" spans="1:20" ht="22.5" customHeight="1">
      <c r="A110" s="34">
        <f t="shared" si="2"/>
        <v>254</v>
      </c>
      <c r="B110" s="45" t="s">
        <v>142</v>
      </c>
      <c r="C110" s="36" t="s">
        <v>42</v>
      </c>
      <c r="D110" s="36" t="s">
        <v>39</v>
      </c>
      <c r="E110" s="36" t="s">
        <v>43</v>
      </c>
      <c r="F110" s="41">
        <f ca="1">'FYBA B'!F110/'FYBA B'!F$4</f>
        <v>0.8</v>
      </c>
      <c r="G110" s="41" t="e">
        <f>'FYBA B'!#REF!/'FYBA B'!#REF!</f>
        <v>#REF!</v>
      </c>
      <c r="H110" s="41" t="e">
        <f>'FYBA B'!#REF!/'FYBA B'!#REF!</f>
        <v>#REF!</v>
      </c>
      <c r="I110" s="41">
        <f ca="1">'FYBA B'!G110/'FYBA B'!G$4</f>
        <v>0.83333333333333337</v>
      </c>
      <c r="J110" s="41">
        <f ca="1">'FYBA B'!H110/'FYBA B'!H$4</f>
        <v>0.83333333333333337</v>
      </c>
      <c r="K110" s="41">
        <f ca="1">'FYBA B'!I110/'FYBA B'!I$4</f>
        <v>0.83333333333333337</v>
      </c>
      <c r="L110" s="41">
        <f ca="1">'FYBA B'!J110/'FYBA B'!J$4</f>
        <v>1</v>
      </c>
      <c r="M110" s="41" t="e">
        <f ca="1">'FYBA B'!K110/'FYBA B'!K$4</f>
        <v>#VALUE!</v>
      </c>
      <c r="N110" s="43" t="e">
        <f>'FYBA B'!#REF!/'FYBA B'!#REF!</f>
        <v>#REF!</v>
      </c>
      <c r="O110" s="47"/>
      <c r="P110" s="41">
        <f>IF(E110="History",'FYBA B'!L110/'FYBA B'!L$4,"")</f>
        <v>1</v>
      </c>
      <c r="Q110" s="41" t="str">
        <f>IF(E110="Economics",'FYBA B'!M110/'FYBA B'!M$4,"")</f>
        <v/>
      </c>
      <c r="R110" s="41" t="str">
        <f ca="1">IF(F110="Hindi",'FYBA B'!#REF!/'FYBA B'!#REF!,"")</f>
        <v/>
      </c>
      <c r="S110" s="41" t="e">
        <f>IF(G110="French",'FYBA B'!#REF!/'FYBA B'!#REF!,"")</f>
        <v>#REF!</v>
      </c>
      <c r="T110" s="38"/>
    </row>
    <row r="111" spans="1:20" ht="22.5" customHeight="1">
      <c r="A111" s="34">
        <f t="shared" si="2"/>
        <v>255</v>
      </c>
      <c r="B111" s="45" t="s">
        <v>143</v>
      </c>
      <c r="C111" s="36" t="s">
        <v>38</v>
      </c>
      <c r="D111" s="36" t="s">
        <v>39</v>
      </c>
      <c r="E111" s="36" t="s">
        <v>43</v>
      </c>
      <c r="F111" s="41">
        <f ca="1">'FYBA B'!F111/'FYBA B'!F$4</f>
        <v>0</v>
      </c>
      <c r="G111" s="41" t="e">
        <f>'FYBA B'!#REF!/'FYBA B'!#REF!</f>
        <v>#REF!</v>
      </c>
      <c r="H111" s="41" t="e">
        <f>'FYBA B'!#REF!/'FYBA B'!#REF!</f>
        <v>#REF!</v>
      </c>
      <c r="I111" s="41">
        <f ca="1">'FYBA B'!G111/'FYBA B'!G$4</f>
        <v>0.33333333333333331</v>
      </c>
      <c r="J111" s="41">
        <f ca="1">'FYBA B'!H111/'FYBA B'!H$4</f>
        <v>0.44444444444444442</v>
      </c>
      <c r="K111" s="41">
        <f ca="1">'FYBA B'!I111/'FYBA B'!I$4</f>
        <v>0.41666666666666669</v>
      </c>
      <c r="L111" s="41">
        <f ca="1">'FYBA B'!J111/'FYBA B'!J$4</f>
        <v>0.2</v>
      </c>
      <c r="M111" s="41" t="e">
        <f ca="1">'FYBA B'!K111/'FYBA B'!K$4</f>
        <v>#VALUE!</v>
      </c>
      <c r="N111" s="43" t="e">
        <f>'FYBA B'!#REF!/'FYBA B'!#REF!</f>
        <v>#REF!</v>
      </c>
      <c r="O111" s="47"/>
      <c r="P111" s="41">
        <f>IF(E111="History",'FYBA B'!L111/'FYBA B'!L$4,"")</f>
        <v>0.2</v>
      </c>
      <c r="Q111" s="41" t="str">
        <f>IF(E111="Economics",'FYBA B'!M111/'FYBA B'!M$4,"")</f>
        <v/>
      </c>
      <c r="R111" s="41" t="str">
        <f ca="1">IF(F111="Hindi",'FYBA B'!#REF!/'FYBA B'!#REF!,"")</f>
        <v/>
      </c>
      <c r="S111" s="41" t="e">
        <f>IF(G111="French",'FYBA B'!#REF!/'FYBA B'!#REF!,"")</f>
        <v>#REF!</v>
      </c>
      <c r="T111" s="38"/>
    </row>
    <row r="112" spans="1:20" ht="22.5" customHeight="1">
      <c r="A112" s="34">
        <f t="shared" si="2"/>
        <v>256</v>
      </c>
      <c r="B112" s="45" t="s">
        <v>144</v>
      </c>
      <c r="C112" s="36" t="s">
        <v>38</v>
      </c>
      <c r="D112" s="36" t="s">
        <v>39</v>
      </c>
      <c r="E112" s="36" t="s">
        <v>43</v>
      </c>
      <c r="F112" s="41">
        <f ca="1">'FYBA B'!F112/'FYBA B'!F$4</f>
        <v>0.8666666666666667</v>
      </c>
      <c r="G112" s="41" t="e">
        <f>'FYBA B'!#REF!/'FYBA B'!#REF!</f>
        <v>#REF!</v>
      </c>
      <c r="H112" s="41" t="e">
        <f>'FYBA B'!#REF!/'FYBA B'!#REF!</f>
        <v>#REF!</v>
      </c>
      <c r="I112" s="41">
        <f ca="1">'FYBA B'!G112/'FYBA B'!G$4</f>
        <v>0.5</v>
      </c>
      <c r="J112" s="41">
        <f ca="1">'FYBA B'!H112/'FYBA B'!H$4</f>
        <v>0.77777777777777779</v>
      </c>
      <c r="K112" s="41">
        <f ca="1">'FYBA B'!I112/'FYBA B'!I$4</f>
        <v>0.70833333333333337</v>
      </c>
      <c r="L112" s="41">
        <f ca="1">'FYBA B'!J112/'FYBA B'!J$4</f>
        <v>0.8</v>
      </c>
      <c r="M112" s="41" t="e">
        <f ca="1">'FYBA B'!K112/'FYBA B'!K$4</f>
        <v>#VALUE!</v>
      </c>
      <c r="N112" s="43" t="e">
        <f>'FYBA B'!#REF!/'FYBA B'!#REF!</f>
        <v>#REF!</v>
      </c>
      <c r="O112" s="47"/>
      <c r="P112" s="41">
        <f>IF(E112="History",'FYBA B'!L112/'FYBA B'!L$4,"")</f>
        <v>0.8</v>
      </c>
      <c r="Q112" s="41" t="str">
        <f>IF(E112="Economics",'FYBA B'!M112/'FYBA B'!M$4,"")</f>
        <v/>
      </c>
      <c r="R112" s="41" t="str">
        <f ca="1">IF(F112="Hindi",'FYBA B'!#REF!/'FYBA B'!#REF!,"")</f>
        <v/>
      </c>
      <c r="S112" s="41" t="e">
        <f>IF(G112="French",'FYBA B'!#REF!/'FYBA B'!#REF!,"")</f>
        <v>#REF!</v>
      </c>
      <c r="T112" s="38"/>
    </row>
    <row r="113" spans="1:20" ht="22.5" customHeight="1">
      <c r="A113" s="34">
        <f t="shared" si="2"/>
        <v>257</v>
      </c>
      <c r="B113" s="45" t="s">
        <v>44</v>
      </c>
      <c r="C113" s="36" t="s">
        <v>45</v>
      </c>
      <c r="D113" s="36" t="s">
        <v>45</v>
      </c>
      <c r="E113" s="36" t="s">
        <v>45</v>
      </c>
      <c r="F113" s="41">
        <f ca="1">'FYBA B'!F113/'FYBA B'!F$4</f>
        <v>1</v>
      </c>
      <c r="G113" s="41" t="e">
        <f>'FYBA B'!#REF!/'FYBA B'!#REF!</f>
        <v>#REF!</v>
      </c>
      <c r="H113" s="41" t="e">
        <f>'FYBA B'!#REF!/'FYBA B'!#REF!</f>
        <v>#REF!</v>
      </c>
      <c r="I113" s="41">
        <f ca="1">'FYBA B'!G113/'FYBA B'!G$4</f>
        <v>1</v>
      </c>
      <c r="J113" s="41">
        <f ca="1">'FYBA B'!H113/'FYBA B'!H$4</f>
        <v>0.94444444444444442</v>
      </c>
      <c r="K113" s="41">
        <f ca="1">'FYBA B'!I113/'FYBA B'!I$4</f>
        <v>0.95833333333333337</v>
      </c>
      <c r="L113" s="41">
        <f ca="1">'FYBA B'!J113/'FYBA B'!J$4</f>
        <v>0.9</v>
      </c>
      <c r="M113" s="41" t="e">
        <f ca="1">'FYBA B'!K113/'FYBA B'!K$4</f>
        <v>#VALUE!</v>
      </c>
      <c r="N113" s="43" t="e">
        <f>'FYBA B'!#REF!/'FYBA B'!#REF!</f>
        <v>#REF!</v>
      </c>
      <c r="O113" s="47"/>
      <c r="P113" s="41" t="str">
        <f>IF(E113="History",'FYBA B'!L113/'FYBA B'!L$4,"")</f>
        <v/>
      </c>
      <c r="Q113" s="41" t="str">
        <f>IF(E113="Economics",'FYBA B'!M113/'FYBA B'!M$4,"")</f>
        <v/>
      </c>
      <c r="R113" s="41" t="str">
        <f ca="1">IF(F113="Hindi",'FYBA B'!#REF!/'FYBA B'!#REF!,"")</f>
        <v/>
      </c>
      <c r="S113" s="41" t="e">
        <f>IF(G113="French",'FYBA B'!#REF!/'FYBA B'!#REF!,"")</f>
        <v>#REF!</v>
      </c>
      <c r="T113" s="38"/>
    </row>
    <row r="114" spans="1:20" ht="22.5" customHeight="1">
      <c r="A114" s="34">
        <f t="shared" si="2"/>
        <v>258</v>
      </c>
      <c r="B114" s="45" t="s">
        <v>145</v>
      </c>
      <c r="C114" s="36" t="s">
        <v>42</v>
      </c>
      <c r="D114" s="36" t="s">
        <v>39</v>
      </c>
      <c r="E114" s="36" t="s">
        <v>43</v>
      </c>
      <c r="F114" s="41">
        <f ca="1">'FYBA B'!F114/'FYBA B'!F$4</f>
        <v>0.4</v>
      </c>
      <c r="G114" s="41" t="e">
        <f>'FYBA B'!#REF!/'FYBA B'!#REF!</f>
        <v>#REF!</v>
      </c>
      <c r="H114" s="41" t="e">
        <f>'FYBA B'!#REF!/'FYBA B'!#REF!</f>
        <v>#REF!</v>
      </c>
      <c r="I114" s="41">
        <f ca="1">'FYBA B'!G114/'FYBA B'!G$4</f>
        <v>0.16666666666666666</v>
      </c>
      <c r="J114" s="41">
        <f ca="1">'FYBA B'!H114/'FYBA B'!H$4</f>
        <v>0.55555555555555558</v>
      </c>
      <c r="K114" s="41">
        <f ca="1">'FYBA B'!I114/'FYBA B'!I$4</f>
        <v>0.45833333333333331</v>
      </c>
      <c r="L114" s="41">
        <f ca="1">'FYBA B'!J114/'FYBA B'!J$4</f>
        <v>0.6</v>
      </c>
      <c r="M114" s="41" t="e">
        <f ca="1">'FYBA B'!K114/'FYBA B'!K$4</f>
        <v>#VALUE!</v>
      </c>
      <c r="N114" s="43" t="e">
        <f>'FYBA B'!#REF!/'FYBA B'!#REF!</f>
        <v>#REF!</v>
      </c>
      <c r="O114" s="47"/>
      <c r="P114" s="41">
        <f>IF(E114="History",'FYBA B'!L114/'FYBA B'!L$4,"")</f>
        <v>0.6</v>
      </c>
      <c r="Q114" s="41" t="str">
        <f>IF(E114="Economics",'FYBA B'!M114/'FYBA B'!M$4,"")</f>
        <v/>
      </c>
      <c r="R114" s="41" t="str">
        <f ca="1">IF(F114="Hindi",'FYBA B'!#REF!/'FYBA B'!#REF!,"")</f>
        <v/>
      </c>
      <c r="S114" s="41" t="e">
        <f>IF(G114="French",'FYBA B'!#REF!/'FYBA B'!#REF!,"")</f>
        <v>#REF!</v>
      </c>
      <c r="T114" s="38"/>
    </row>
    <row r="115" spans="1:20" ht="22.5" customHeight="1">
      <c r="A115" s="34">
        <f t="shared" si="2"/>
        <v>259</v>
      </c>
      <c r="B115" s="45" t="s">
        <v>146</v>
      </c>
      <c r="C115" s="36" t="s">
        <v>38</v>
      </c>
      <c r="D115" s="36" t="s">
        <v>39</v>
      </c>
      <c r="E115" s="36" t="s">
        <v>43</v>
      </c>
      <c r="F115" s="41">
        <f ca="1">'FYBA B'!F115/'FYBA B'!F$4</f>
        <v>0.2</v>
      </c>
      <c r="G115" s="41" t="e">
        <f>'FYBA B'!#REF!/'FYBA B'!#REF!</f>
        <v>#REF!</v>
      </c>
      <c r="H115" s="41" t="e">
        <f>'FYBA B'!#REF!/'FYBA B'!#REF!</f>
        <v>#REF!</v>
      </c>
      <c r="I115" s="41">
        <f ca="1">'FYBA B'!G115/'FYBA B'!G$4</f>
        <v>0.66666666666666663</v>
      </c>
      <c r="J115" s="41">
        <f ca="1">'FYBA B'!H115/'FYBA B'!H$4</f>
        <v>0.44444444444444442</v>
      </c>
      <c r="K115" s="41">
        <f ca="1">'FYBA B'!I115/'FYBA B'!I$4</f>
        <v>0.5</v>
      </c>
      <c r="L115" s="41">
        <f ca="1">'FYBA B'!J115/'FYBA B'!J$4</f>
        <v>0.7</v>
      </c>
      <c r="M115" s="41" t="e">
        <f ca="1">'FYBA B'!K115/'FYBA B'!K$4</f>
        <v>#VALUE!</v>
      </c>
      <c r="N115" s="43" t="e">
        <f>'FYBA B'!#REF!/'FYBA B'!#REF!</f>
        <v>#REF!</v>
      </c>
      <c r="O115" s="47"/>
      <c r="P115" s="41">
        <f>IF(E115="History",'FYBA B'!L115/'FYBA B'!L$4,"")</f>
        <v>0.8</v>
      </c>
      <c r="Q115" s="41" t="str">
        <f>IF(E115="Economics",'FYBA B'!M115/'FYBA B'!M$4,"")</f>
        <v/>
      </c>
      <c r="R115" s="41" t="str">
        <f ca="1">IF(F115="Hindi",'FYBA B'!#REF!/'FYBA B'!#REF!,"")</f>
        <v/>
      </c>
      <c r="S115" s="41" t="e">
        <f>IF(G115="French",'FYBA B'!#REF!/'FYBA B'!#REF!,"")</f>
        <v>#REF!</v>
      </c>
      <c r="T115" s="38"/>
    </row>
    <row r="116" spans="1:20" ht="22.5" customHeight="1">
      <c r="A116" s="34">
        <f t="shared" si="2"/>
        <v>260</v>
      </c>
      <c r="B116" s="45" t="s">
        <v>147</v>
      </c>
      <c r="C116" s="36" t="s">
        <v>42</v>
      </c>
      <c r="D116" s="36" t="s">
        <v>39</v>
      </c>
      <c r="E116" s="36" t="s">
        <v>43</v>
      </c>
      <c r="F116" s="41">
        <f ca="1">'FYBA B'!F116/'FYBA B'!F$4</f>
        <v>0.66666666666666663</v>
      </c>
      <c r="G116" s="41" t="e">
        <f>'FYBA B'!#REF!/'FYBA B'!#REF!</f>
        <v>#REF!</v>
      </c>
      <c r="H116" s="41" t="e">
        <f>'FYBA B'!#REF!/'FYBA B'!#REF!</f>
        <v>#REF!</v>
      </c>
      <c r="I116" s="41">
        <f ca="1">'FYBA B'!G116/'FYBA B'!G$4</f>
        <v>1</v>
      </c>
      <c r="J116" s="41">
        <f ca="1">'FYBA B'!H116/'FYBA B'!H$4</f>
        <v>0.83333333333333337</v>
      </c>
      <c r="K116" s="41">
        <f ca="1">'FYBA B'!I116/'FYBA B'!I$4</f>
        <v>0.875</v>
      </c>
      <c r="L116" s="41">
        <f ca="1">'FYBA B'!J116/'FYBA B'!J$4</f>
        <v>0.6</v>
      </c>
      <c r="M116" s="41" t="e">
        <f ca="1">'FYBA B'!K116/'FYBA B'!K$4</f>
        <v>#VALUE!</v>
      </c>
      <c r="N116" s="43" t="e">
        <f>'FYBA B'!#REF!/'FYBA B'!#REF!</f>
        <v>#REF!</v>
      </c>
      <c r="O116" s="47"/>
      <c r="P116" s="41">
        <f>IF(E116="History",'FYBA B'!L116/'FYBA B'!L$4,"")</f>
        <v>1</v>
      </c>
      <c r="Q116" s="41" t="str">
        <f>IF(E116="Economics",'FYBA B'!M116/'FYBA B'!M$4,"")</f>
        <v/>
      </c>
      <c r="R116" s="41" t="str">
        <f ca="1">IF(F116="Hindi",'FYBA B'!#REF!/'FYBA B'!#REF!,"")</f>
        <v/>
      </c>
      <c r="S116" s="41" t="e">
        <f>IF(G116="French",'FYBA B'!#REF!/'FYBA B'!#REF!,"")</f>
        <v>#REF!</v>
      </c>
      <c r="T116" s="38"/>
    </row>
    <row r="117" spans="1:20" ht="22.5" customHeight="1">
      <c r="A117" s="34">
        <f t="shared" si="2"/>
        <v>261</v>
      </c>
      <c r="B117" s="45" t="s">
        <v>148</v>
      </c>
      <c r="C117" s="36" t="s">
        <v>38</v>
      </c>
      <c r="D117" s="36" t="s">
        <v>39</v>
      </c>
      <c r="E117" s="36" t="s">
        <v>40</v>
      </c>
      <c r="F117" s="41">
        <f ca="1">'FYBA B'!F117/'FYBA B'!F$4</f>
        <v>1</v>
      </c>
      <c r="G117" s="41" t="e">
        <f>'FYBA B'!#REF!/'FYBA B'!#REF!</f>
        <v>#REF!</v>
      </c>
      <c r="H117" s="41" t="e">
        <f>'FYBA B'!#REF!/'FYBA B'!#REF!</f>
        <v>#REF!</v>
      </c>
      <c r="I117" s="41">
        <f ca="1">'FYBA B'!G117/'FYBA B'!G$4</f>
        <v>1</v>
      </c>
      <c r="J117" s="41">
        <f ca="1">'FYBA B'!H117/'FYBA B'!H$4</f>
        <v>1</v>
      </c>
      <c r="K117" s="41">
        <f ca="1">'FYBA B'!I117/'FYBA B'!I$4</f>
        <v>1</v>
      </c>
      <c r="L117" s="41">
        <f ca="1">'FYBA B'!J117/'FYBA B'!J$4</f>
        <v>1</v>
      </c>
      <c r="M117" s="41" t="e">
        <f ca="1">'FYBA B'!K117/'FYBA B'!K$4</f>
        <v>#REF!</v>
      </c>
      <c r="N117" s="43" t="e">
        <f>'FYBA B'!#REF!/'FYBA B'!#REF!</f>
        <v>#REF!</v>
      </c>
      <c r="O117" s="47"/>
      <c r="P117" s="41" t="str">
        <f>IF(E117="History",'FYBA B'!L117/'FYBA B'!L$4,"")</f>
        <v/>
      </c>
      <c r="Q117" s="41">
        <f ca="1">IF(E117="Economics",'FYBA B'!M117/'FYBA B'!M$4,"")</f>
        <v>0.25</v>
      </c>
      <c r="R117" s="41" t="str">
        <f ca="1">IF(F117="Hindi",'FYBA B'!#REF!/'FYBA B'!#REF!,"")</f>
        <v/>
      </c>
      <c r="S117" s="41" t="e">
        <f>IF(G117="French",'FYBA B'!#REF!/'FYBA B'!#REF!,"")</f>
        <v>#REF!</v>
      </c>
      <c r="T117" s="38"/>
    </row>
    <row r="118" spans="1:20" ht="22.5" customHeight="1">
      <c r="A118" s="34">
        <f t="shared" si="2"/>
        <v>262</v>
      </c>
      <c r="B118" s="45" t="s">
        <v>149</v>
      </c>
      <c r="C118" s="36" t="s">
        <v>38</v>
      </c>
      <c r="D118" s="36" t="s">
        <v>39</v>
      </c>
      <c r="E118" s="36" t="s">
        <v>43</v>
      </c>
      <c r="F118" s="41">
        <f ca="1">'FYBA B'!F118/'FYBA B'!F$4</f>
        <v>0.6</v>
      </c>
      <c r="G118" s="41" t="e">
        <f>'FYBA B'!#REF!/'FYBA B'!#REF!</f>
        <v>#REF!</v>
      </c>
      <c r="H118" s="41" t="e">
        <f>'FYBA B'!#REF!/'FYBA B'!#REF!</f>
        <v>#REF!</v>
      </c>
      <c r="I118" s="41">
        <f ca="1">'FYBA B'!G118/'FYBA B'!G$4</f>
        <v>1</v>
      </c>
      <c r="J118" s="41">
        <f ca="1">'FYBA B'!H118/'FYBA B'!H$4</f>
        <v>0.66666666666666663</v>
      </c>
      <c r="K118" s="41">
        <f ca="1">'FYBA B'!I118/'FYBA B'!I$4</f>
        <v>0.75</v>
      </c>
      <c r="L118" s="41">
        <f ca="1">'FYBA B'!J118/'FYBA B'!J$4</f>
        <v>0.7</v>
      </c>
      <c r="M118" s="41" t="e">
        <f ca="1">'FYBA B'!K118/'FYBA B'!K$4</f>
        <v>#REF!</v>
      </c>
      <c r="N118" s="43" t="e">
        <f>'FYBA B'!#REF!/'FYBA B'!#REF!</f>
        <v>#REF!</v>
      </c>
      <c r="O118" s="47"/>
      <c r="P118" s="41">
        <f>IF(E118="History",'FYBA B'!L118/'FYBA B'!L$4,"")</f>
        <v>1</v>
      </c>
      <c r="Q118" s="41" t="str">
        <f>IF(E118="Economics",'FYBA B'!M118/'FYBA B'!M$4,"")</f>
        <v/>
      </c>
      <c r="R118" s="41" t="str">
        <f ca="1">IF(F118="Hindi",'FYBA B'!#REF!/'FYBA B'!#REF!,"")</f>
        <v/>
      </c>
      <c r="S118" s="41" t="e">
        <f>IF(G118="French",'FYBA B'!#REF!/'FYBA B'!#REF!,"")</f>
        <v>#REF!</v>
      </c>
      <c r="T118" s="38"/>
    </row>
    <row r="119" spans="1:20" ht="22.5" customHeight="1">
      <c r="A119" s="34">
        <f t="shared" si="2"/>
        <v>263</v>
      </c>
      <c r="B119" s="45" t="s">
        <v>150</v>
      </c>
      <c r="C119" s="36" t="s">
        <v>38</v>
      </c>
      <c r="D119" s="36" t="s">
        <v>39</v>
      </c>
      <c r="E119" s="36" t="s">
        <v>43</v>
      </c>
      <c r="F119" s="41">
        <f ca="1">'FYBA B'!F119/'FYBA B'!F$4</f>
        <v>1</v>
      </c>
      <c r="G119" s="41" t="e">
        <f>'FYBA B'!#REF!/'FYBA B'!#REF!</f>
        <v>#REF!</v>
      </c>
      <c r="H119" s="41" t="e">
        <f>'FYBA B'!#REF!/'FYBA B'!#REF!</f>
        <v>#REF!</v>
      </c>
      <c r="I119" s="41">
        <f ca="1">'FYBA B'!G119/'FYBA B'!G$4</f>
        <v>1</v>
      </c>
      <c r="J119" s="41">
        <f ca="1">'FYBA B'!H119/'FYBA B'!H$4</f>
        <v>0.94444444444444442</v>
      </c>
      <c r="K119" s="41">
        <f ca="1">'FYBA B'!I119/'FYBA B'!I$4</f>
        <v>0.95833333333333337</v>
      </c>
      <c r="L119" s="41">
        <f ca="1">'FYBA B'!J119/'FYBA B'!J$4</f>
        <v>1</v>
      </c>
      <c r="M119" s="41" t="e">
        <f ca="1">'FYBA B'!K119/'FYBA B'!K$4</f>
        <v>#VALUE!</v>
      </c>
      <c r="N119" s="43" t="e">
        <f>'FYBA B'!#REF!/'FYBA B'!#REF!</f>
        <v>#REF!</v>
      </c>
      <c r="O119" s="47"/>
      <c r="P119" s="41">
        <f>IF(E119="History",'FYBA B'!L119/'FYBA B'!L$4,"")</f>
        <v>1</v>
      </c>
      <c r="Q119" s="41" t="str">
        <f>IF(E119="Economics",'FYBA B'!M119/'FYBA B'!M$4,"")</f>
        <v/>
      </c>
      <c r="R119" s="41" t="str">
        <f ca="1">IF(F119="Hindi",'FYBA B'!#REF!/'FYBA B'!#REF!,"")</f>
        <v/>
      </c>
      <c r="S119" s="41" t="e">
        <f>IF(G119="French",'FYBA B'!#REF!/'FYBA B'!#REF!,"")</f>
        <v>#REF!</v>
      </c>
      <c r="T119" s="38"/>
    </row>
    <row r="120" spans="1:20" ht="22.5" customHeight="1">
      <c r="A120" s="34">
        <f t="shared" si="2"/>
        <v>264</v>
      </c>
      <c r="B120" s="45" t="s">
        <v>151</v>
      </c>
      <c r="C120" s="36" t="s">
        <v>42</v>
      </c>
      <c r="D120" s="36" t="s">
        <v>39</v>
      </c>
      <c r="E120" s="36" t="s">
        <v>43</v>
      </c>
      <c r="F120" s="41">
        <f ca="1">'FYBA B'!F120/'FYBA B'!F$4</f>
        <v>0.73333333333333328</v>
      </c>
      <c r="G120" s="41" t="e">
        <f>'FYBA B'!#REF!/'FYBA B'!#REF!</f>
        <v>#REF!</v>
      </c>
      <c r="H120" s="41" t="e">
        <f>'FYBA B'!#REF!/'FYBA B'!#REF!</f>
        <v>#REF!</v>
      </c>
      <c r="I120" s="41">
        <f ca="1">'FYBA B'!G120/'FYBA B'!G$4</f>
        <v>0.66666666666666663</v>
      </c>
      <c r="J120" s="41">
        <f ca="1">'FYBA B'!H120/'FYBA B'!H$4</f>
        <v>0.77777777777777779</v>
      </c>
      <c r="K120" s="41">
        <f ca="1">'FYBA B'!I120/'FYBA B'!I$4</f>
        <v>0.75</v>
      </c>
      <c r="L120" s="41">
        <f ca="1">'FYBA B'!J120/'FYBA B'!J$4</f>
        <v>0.9</v>
      </c>
      <c r="M120" s="41" t="e">
        <f ca="1">'FYBA B'!K120/'FYBA B'!K$4</f>
        <v>#VALUE!</v>
      </c>
      <c r="N120" s="43" t="e">
        <f>'FYBA B'!#REF!/'FYBA B'!#REF!</f>
        <v>#REF!</v>
      </c>
      <c r="O120" s="47"/>
      <c r="P120" s="41">
        <f>IF(E120="History",'FYBA B'!L120/'FYBA B'!L$4,"")</f>
        <v>1</v>
      </c>
      <c r="Q120" s="41" t="str">
        <f>IF(E120="Economics",'FYBA B'!M120/'FYBA B'!M$4,"")</f>
        <v/>
      </c>
      <c r="R120" s="41" t="str">
        <f ca="1">IF(F120="Hindi",'FYBA B'!#REF!/'FYBA B'!#REF!,"")</f>
        <v/>
      </c>
      <c r="S120" s="41" t="e">
        <f>IF(G120="French",'FYBA B'!#REF!/'FYBA B'!#REF!,"")</f>
        <v>#REF!</v>
      </c>
      <c r="T120" s="38"/>
    </row>
    <row r="121" spans="1:20" ht="22.5" customHeight="1">
      <c r="A121" s="34">
        <f t="shared" si="2"/>
        <v>265</v>
      </c>
      <c r="B121" s="45" t="s">
        <v>152</v>
      </c>
      <c r="C121" s="36" t="s">
        <v>38</v>
      </c>
      <c r="D121" s="36" t="s">
        <v>39</v>
      </c>
      <c r="E121" s="36" t="s">
        <v>43</v>
      </c>
      <c r="F121" s="41">
        <f ca="1">'FYBA B'!F121/'FYBA B'!F$4</f>
        <v>1</v>
      </c>
      <c r="G121" s="41" t="e">
        <f>'FYBA B'!#REF!/'FYBA B'!#REF!</f>
        <v>#REF!</v>
      </c>
      <c r="H121" s="41" t="e">
        <f>'FYBA B'!#REF!/'FYBA B'!#REF!</f>
        <v>#REF!</v>
      </c>
      <c r="I121" s="41">
        <f ca="1">'FYBA B'!G121/'FYBA B'!G$4</f>
        <v>1</v>
      </c>
      <c r="J121" s="41">
        <f ca="1">'FYBA B'!H121/'FYBA B'!H$4</f>
        <v>1</v>
      </c>
      <c r="K121" s="41">
        <f ca="1">'FYBA B'!I121/'FYBA B'!I$4</f>
        <v>1</v>
      </c>
      <c r="L121" s="41">
        <f ca="1">'FYBA B'!J121/'FYBA B'!J$4</f>
        <v>1</v>
      </c>
      <c r="M121" s="41" t="e">
        <f ca="1">'FYBA B'!K121/'FYBA B'!K$4</f>
        <v>#VALUE!</v>
      </c>
      <c r="N121" s="43" t="e">
        <f>'FYBA B'!#REF!/'FYBA B'!#REF!</f>
        <v>#REF!</v>
      </c>
      <c r="O121" s="47"/>
      <c r="P121" s="41">
        <f>IF(E121="History",'FYBA B'!L121/'FYBA B'!L$4,"")</f>
        <v>1</v>
      </c>
      <c r="Q121" s="41" t="str">
        <f>IF(E121="Economics",'FYBA B'!M121/'FYBA B'!M$4,"")</f>
        <v/>
      </c>
      <c r="R121" s="41" t="str">
        <f ca="1">IF(F121="Hindi",'FYBA B'!#REF!/'FYBA B'!#REF!,"")</f>
        <v/>
      </c>
      <c r="S121" s="41" t="e">
        <f>IF(G121="French",'FYBA B'!#REF!/'FYBA B'!#REF!,"")</f>
        <v>#REF!</v>
      </c>
      <c r="T121" s="38"/>
    </row>
    <row r="122" spans="1:20" ht="22.5" customHeight="1">
      <c r="A122" s="34">
        <f t="shared" si="2"/>
        <v>266</v>
      </c>
      <c r="B122" s="45" t="s">
        <v>153</v>
      </c>
      <c r="C122" s="36" t="s">
        <v>38</v>
      </c>
      <c r="D122" s="36" t="s">
        <v>39</v>
      </c>
      <c r="E122" s="36" t="s">
        <v>43</v>
      </c>
      <c r="F122" s="41">
        <f ca="1">'FYBA B'!F122/'FYBA B'!F$4</f>
        <v>0.93333333333333335</v>
      </c>
      <c r="G122" s="41" t="e">
        <f>'FYBA B'!#REF!/'FYBA B'!#REF!</f>
        <v>#REF!</v>
      </c>
      <c r="H122" s="41" t="e">
        <f>'FYBA B'!#REF!/'FYBA B'!#REF!</f>
        <v>#REF!</v>
      </c>
      <c r="I122" s="41">
        <f ca="1">'FYBA B'!G122/'FYBA B'!G$4</f>
        <v>0.83333333333333337</v>
      </c>
      <c r="J122" s="41">
        <f ca="1">'FYBA B'!H122/'FYBA B'!H$4</f>
        <v>0.77777777777777779</v>
      </c>
      <c r="K122" s="41">
        <f ca="1">'FYBA B'!I122/'FYBA B'!I$4</f>
        <v>0.79166666666666663</v>
      </c>
      <c r="L122" s="41">
        <f ca="1">'FYBA B'!J122/'FYBA B'!J$4</f>
        <v>0.8</v>
      </c>
      <c r="M122" s="41" t="e">
        <f ca="1">'FYBA B'!K122/'FYBA B'!K$4</f>
        <v>#VALUE!</v>
      </c>
      <c r="N122" s="43" t="e">
        <f>'FYBA B'!#REF!/'FYBA B'!#REF!</f>
        <v>#REF!</v>
      </c>
      <c r="O122" s="47"/>
      <c r="P122" s="41">
        <f>IF(E122="History",'FYBA B'!L122/'FYBA B'!L$4,"")</f>
        <v>0.8</v>
      </c>
      <c r="Q122" s="41" t="str">
        <f>IF(E122="Economics",'FYBA B'!M122/'FYBA B'!M$4,"")</f>
        <v/>
      </c>
      <c r="R122" s="41" t="str">
        <f ca="1">IF(F122="Hindi",'FYBA B'!#REF!/'FYBA B'!#REF!,"")</f>
        <v/>
      </c>
      <c r="S122" s="41" t="e">
        <f>IF(G122="French",'FYBA B'!#REF!/'FYBA B'!#REF!,"")</f>
        <v>#REF!</v>
      </c>
      <c r="T122" s="38"/>
    </row>
    <row r="123" spans="1:20" ht="22.5" customHeight="1">
      <c r="A123" s="34">
        <f t="shared" si="2"/>
        <v>267</v>
      </c>
      <c r="B123" s="45" t="s">
        <v>154</v>
      </c>
      <c r="C123" s="36" t="s">
        <v>38</v>
      </c>
      <c r="D123" s="36" t="s">
        <v>39</v>
      </c>
      <c r="E123" s="36" t="s">
        <v>43</v>
      </c>
      <c r="F123" s="41">
        <f ca="1">'FYBA B'!F123/'FYBA B'!F$4</f>
        <v>0.8666666666666667</v>
      </c>
      <c r="G123" s="41" t="e">
        <f>'FYBA B'!#REF!/'FYBA B'!#REF!</f>
        <v>#REF!</v>
      </c>
      <c r="H123" s="41" t="e">
        <f>'FYBA B'!#REF!/'FYBA B'!#REF!</f>
        <v>#REF!</v>
      </c>
      <c r="I123" s="41">
        <f ca="1">'FYBA B'!G123/'FYBA B'!G$4</f>
        <v>0.83333333333333337</v>
      </c>
      <c r="J123" s="41">
        <f ca="1">'FYBA B'!H123/'FYBA B'!H$4</f>
        <v>0.83333333333333337</v>
      </c>
      <c r="K123" s="41">
        <f ca="1">'FYBA B'!I123/'FYBA B'!I$4</f>
        <v>0.83333333333333337</v>
      </c>
      <c r="L123" s="41">
        <f ca="1">'FYBA B'!J123/'FYBA B'!J$4</f>
        <v>0.9</v>
      </c>
      <c r="M123" s="41" t="e">
        <f ca="1">'FYBA B'!K123/'FYBA B'!K$4</f>
        <v>#VALUE!</v>
      </c>
      <c r="N123" s="43" t="e">
        <f>'FYBA B'!#REF!/'FYBA B'!#REF!</f>
        <v>#REF!</v>
      </c>
      <c r="O123" s="47"/>
      <c r="P123" s="41">
        <f>IF(E123="History",'FYBA B'!L123/'FYBA B'!L$4,"")</f>
        <v>0.8</v>
      </c>
      <c r="Q123" s="41" t="str">
        <f>IF(E123="Economics",'FYBA B'!M123/'FYBA B'!M$4,"")</f>
        <v/>
      </c>
      <c r="R123" s="41" t="str">
        <f ca="1">IF(F123="Hindi",'FYBA B'!#REF!/'FYBA B'!#REF!,"")</f>
        <v/>
      </c>
      <c r="S123" s="41" t="e">
        <f>IF(G123="French",'FYBA B'!#REF!/'FYBA B'!#REF!,"")</f>
        <v>#REF!</v>
      </c>
      <c r="T123" s="38"/>
    </row>
    <row r="124" spans="1:20" ht="22.5" customHeight="1">
      <c r="A124" s="34">
        <f t="shared" si="2"/>
        <v>268</v>
      </c>
      <c r="B124" s="45" t="s">
        <v>155</v>
      </c>
      <c r="C124" s="36" t="s">
        <v>38</v>
      </c>
      <c r="D124" s="36" t="s">
        <v>39</v>
      </c>
      <c r="E124" s="36" t="s">
        <v>43</v>
      </c>
      <c r="F124" s="41">
        <f ca="1">'FYBA B'!F124/'FYBA B'!F$4</f>
        <v>0.26666666666666666</v>
      </c>
      <c r="G124" s="41" t="e">
        <f>'FYBA B'!#REF!/'FYBA B'!#REF!</f>
        <v>#REF!</v>
      </c>
      <c r="H124" s="41" t="e">
        <f>'FYBA B'!#REF!/'FYBA B'!#REF!</f>
        <v>#REF!</v>
      </c>
      <c r="I124" s="41">
        <f ca="1">'FYBA B'!G124/'FYBA B'!G$4</f>
        <v>0.5</v>
      </c>
      <c r="J124" s="41">
        <f ca="1">'FYBA B'!H124/'FYBA B'!H$4</f>
        <v>0.44444444444444442</v>
      </c>
      <c r="K124" s="41">
        <f ca="1">'FYBA B'!I124/'FYBA B'!I$4</f>
        <v>0.45833333333333331</v>
      </c>
      <c r="L124" s="41">
        <f ca="1">'FYBA B'!J124/'FYBA B'!J$4</f>
        <v>0.6</v>
      </c>
      <c r="M124" s="41" t="e">
        <f ca="1">'FYBA B'!K124/'FYBA B'!K$4</f>
        <v>#VALUE!</v>
      </c>
      <c r="N124" s="43" t="e">
        <f>'FYBA B'!#REF!/'FYBA B'!#REF!</f>
        <v>#REF!</v>
      </c>
      <c r="O124" s="47"/>
      <c r="P124" s="41">
        <f>IF(E124="History",'FYBA B'!L124/'FYBA B'!L$4,"")</f>
        <v>0.6</v>
      </c>
      <c r="Q124" s="41" t="str">
        <f>IF(E124="Economics",'FYBA B'!M124/'FYBA B'!M$4,"")</f>
        <v/>
      </c>
      <c r="R124" s="41" t="str">
        <f ca="1">IF(F124="Hindi",'FYBA B'!#REF!/'FYBA B'!#REF!,"")</f>
        <v/>
      </c>
      <c r="S124" s="41" t="e">
        <f>IF(G124="French",'FYBA B'!#REF!/'FYBA B'!#REF!,"")</f>
        <v>#REF!</v>
      </c>
      <c r="T124" s="38"/>
    </row>
    <row r="125" spans="1:20" ht="22.5" customHeight="1">
      <c r="A125" s="34">
        <f t="shared" si="2"/>
        <v>269</v>
      </c>
      <c r="B125" s="45" t="s">
        <v>156</v>
      </c>
      <c r="C125" s="36" t="s">
        <v>38</v>
      </c>
      <c r="D125" s="36" t="s">
        <v>39</v>
      </c>
      <c r="E125" s="36" t="s">
        <v>43</v>
      </c>
      <c r="F125" s="41">
        <f ca="1">'FYBA B'!F125/'FYBA B'!F$4</f>
        <v>0.2</v>
      </c>
      <c r="G125" s="41" t="e">
        <f>'FYBA B'!#REF!/'FYBA B'!#REF!</f>
        <v>#REF!</v>
      </c>
      <c r="H125" s="41" t="e">
        <f>'FYBA B'!#REF!/'FYBA B'!#REF!</f>
        <v>#REF!</v>
      </c>
      <c r="I125" s="41">
        <f ca="1">'FYBA B'!G125/'FYBA B'!G$4</f>
        <v>0.16666666666666666</v>
      </c>
      <c r="J125" s="41">
        <f ca="1">'FYBA B'!H125/'FYBA B'!H$4</f>
        <v>0.27777777777777779</v>
      </c>
      <c r="K125" s="41">
        <f ca="1">'FYBA B'!I125/'FYBA B'!I$4</f>
        <v>0.25</v>
      </c>
      <c r="L125" s="41">
        <f ca="1">'FYBA B'!J125/'FYBA B'!J$4</f>
        <v>0.3</v>
      </c>
      <c r="M125" s="41" t="e">
        <f ca="1">'FYBA B'!K125/'FYBA B'!K$4</f>
        <v>#VALUE!</v>
      </c>
      <c r="N125" s="43" t="e">
        <f>'FYBA B'!#REF!/'FYBA B'!#REF!</f>
        <v>#REF!</v>
      </c>
      <c r="O125" s="47"/>
      <c r="P125" s="41">
        <f>IF(E125="History",'FYBA B'!L125/'FYBA B'!L$4,"")</f>
        <v>0.4</v>
      </c>
      <c r="Q125" s="41" t="str">
        <f>IF(E125="Economics",'FYBA B'!M125/'FYBA B'!M$4,"")</f>
        <v/>
      </c>
      <c r="R125" s="41" t="str">
        <f ca="1">IF(F125="Hindi",'FYBA B'!#REF!/'FYBA B'!#REF!,"")</f>
        <v/>
      </c>
      <c r="S125" s="41" t="e">
        <f>IF(G125="French",'FYBA B'!#REF!/'FYBA B'!#REF!,"")</f>
        <v>#REF!</v>
      </c>
      <c r="T125" s="38"/>
    </row>
    <row r="126" spans="1:20" ht="22.5" customHeight="1">
      <c r="A126" s="34">
        <f t="shared" si="2"/>
        <v>270</v>
      </c>
      <c r="B126" s="45" t="s">
        <v>157</v>
      </c>
      <c r="C126" s="36" t="s">
        <v>38</v>
      </c>
      <c r="D126" s="36" t="s">
        <v>39</v>
      </c>
      <c r="E126" s="36" t="s">
        <v>40</v>
      </c>
      <c r="F126" s="41">
        <f ca="1">'FYBA B'!F126/'FYBA B'!F$4</f>
        <v>0.8</v>
      </c>
      <c r="G126" s="41" t="e">
        <f>'FYBA B'!#REF!/'FYBA B'!#REF!</f>
        <v>#REF!</v>
      </c>
      <c r="H126" s="41" t="e">
        <f>'FYBA B'!#REF!/'FYBA B'!#REF!</f>
        <v>#REF!</v>
      </c>
      <c r="I126" s="41">
        <f ca="1">'FYBA B'!G126/'FYBA B'!G$4</f>
        <v>0.83333333333333337</v>
      </c>
      <c r="J126" s="41">
        <f ca="1">'FYBA B'!H126/'FYBA B'!H$4</f>
        <v>0.83333333333333337</v>
      </c>
      <c r="K126" s="41">
        <f ca="1">'FYBA B'!I126/'FYBA B'!I$4</f>
        <v>0.83333333333333337</v>
      </c>
      <c r="L126" s="41">
        <f ca="1">'FYBA B'!J126/'FYBA B'!J$4</f>
        <v>0.8</v>
      </c>
      <c r="M126" s="41" t="e">
        <f ca="1">'FYBA B'!K126/'FYBA B'!K$4</f>
        <v>#VALUE!</v>
      </c>
      <c r="N126" s="43" t="e">
        <f>'FYBA B'!#REF!/'FYBA B'!#REF!</f>
        <v>#REF!</v>
      </c>
      <c r="O126" s="47"/>
      <c r="P126" s="41" t="str">
        <f>IF(E126="History",'FYBA B'!L126/'FYBA B'!L$4,"")</f>
        <v/>
      </c>
      <c r="Q126" s="41">
        <f ca="1">IF(E126="Economics",'FYBA B'!M126/'FYBA B'!M$4,"")</f>
        <v>0.66666666666666663</v>
      </c>
      <c r="R126" s="41" t="str">
        <f ca="1">IF(F126="Hindi",'FYBA B'!#REF!/'FYBA B'!#REF!,"")</f>
        <v/>
      </c>
      <c r="S126" s="41" t="e">
        <f>IF(G126="French",'FYBA B'!#REF!/'FYBA B'!#REF!,"")</f>
        <v>#REF!</v>
      </c>
      <c r="T126" s="38"/>
    </row>
    <row r="127" spans="1:20" ht="22.5" customHeight="1">
      <c r="A127" s="34">
        <f t="shared" si="2"/>
        <v>271</v>
      </c>
      <c r="B127" s="45" t="s">
        <v>158</v>
      </c>
      <c r="C127" s="36" t="s">
        <v>38</v>
      </c>
      <c r="D127" s="36" t="s">
        <v>39</v>
      </c>
      <c r="E127" s="36" t="s">
        <v>43</v>
      </c>
      <c r="F127" s="41">
        <f ca="1">'FYBA B'!F127/'FYBA B'!F$4</f>
        <v>1</v>
      </c>
      <c r="G127" s="41" t="e">
        <f>'FYBA B'!#REF!/'FYBA B'!#REF!</f>
        <v>#REF!</v>
      </c>
      <c r="H127" s="41" t="e">
        <f>'FYBA B'!#REF!/'FYBA B'!#REF!</f>
        <v>#REF!</v>
      </c>
      <c r="I127" s="41">
        <f ca="1">'FYBA B'!G127/'FYBA B'!G$4</f>
        <v>1</v>
      </c>
      <c r="J127" s="41">
        <f ca="1">'FYBA B'!H127/'FYBA B'!H$4</f>
        <v>1</v>
      </c>
      <c r="K127" s="41">
        <f ca="1">'FYBA B'!I127/'FYBA B'!I$4</f>
        <v>1</v>
      </c>
      <c r="L127" s="41">
        <f ca="1">'FYBA B'!J127/'FYBA B'!J$4</f>
        <v>1</v>
      </c>
      <c r="M127" s="41" t="e">
        <f ca="1">'FYBA B'!K127/'FYBA B'!K$4</f>
        <v>#VALUE!</v>
      </c>
      <c r="N127" s="43" t="e">
        <f>'FYBA B'!#REF!/'FYBA B'!#REF!</f>
        <v>#REF!</v>
      </c>
      <c r="O127" s="47"/>
      <c r="P127" s="41">
        <f>IF(E127="History",'FYBA B'!L127/'FYBA B'!L$4,"")</f>
        <v>1</v>
      </c>
      <c r="Q127" s="41" t="str">
        <f>IF(E127="Economics",'FYBA B'!M127/'FYBA B'!M$4,"")</f>
        <v/>
      </c>
      <c r="R127" s="41" t="str">
        <f ca="1">IF(F127="Hindi",'FYBA B'!#REF!/'FYBA B'!#REF!,"")</f>
        <v/>
      </c>
      <c r="S127" s="41" t="e">
        <f>IF(G127="French",'FYBA B'!#REF!/'FYBA B'!#REF!,"")</f>
        <v>#REF!</v>
      </c>
      <c r="T127" s="38"/>
    </row>
    <row r="128" spans="1:20" ht="22.5" customHeight="1">
      <c r="A128" s="34">
        <f t="shared" si="2"/>
        <v>272</v>
      </c>
      <c r="B128" s="45" t="s">
        <v>159</v>
      </c>
      <c r="C128" s="36" t="s">
        <v>38</v>
      </c>
      <c r="D128" s="36" t="s">
        <v>39</v>
      </c>
      <c r="E128" s="36" t="s">
        <v>43</v>
      </c>
      <c r="F128" s="41">
        <f ca="1">'FYBA B'!F128/'FYBA B'!F$4</f>
        <v>1</v>
      </c>
      <c r="G128" s="41" t="e">
        <f>'FYBA B'!#REF!/'FYBA B'!#REF!</f>
        <v>#REF!</v>
      </c>
      <c r="H128" s="41" t="e">
        <f>'FYBA B'!#REF!/'FYBA B'!#REF!</f>
        <v>#REF!</v>
      </c>
      <c r="I128" s="41">
        <f ca="1">'FYBA B'!G128/'FYBA B'!G$4</f>
        <v>1</v>
      </c>
      <c r="J128" s="41">
        <f ca="1">'FYBA B'!H128/'FYBA B'!H$4</f>
        <v>1</v>
      </c>
      <c r="K128" s="41">
        <f ca="1">'FYBA B'!I128/'FYBA B'!I$4</f>
        <v>1</v>
      </c>
      <c r="L128" s="41">
        <f ca="1">'FYBA B'!J128/'FYBA B'!J$4</f>
        <v>1</v>
      </c>
      <c r="M128" s="41" t="e">
        <f ca="1">'FYBA B'!K128/'FYBA B'!K$4</f>
        <v>#VALUE!</v>
      </c>
      <c r="N128" s="43" t="e">
        <f>'FYBA B'!#REF!/'FYBA B'!#REF!</f>
        <v>#REF!</v>
      </c>
      <c r="O128" s="47"/>
      <c r="P128" s="41">
        <f>IF(E128="History",'FYBA B'!L128/'FYBA B'!L$4,"")</f>
        <v>1</v>
      </c>
      <c r="Q128" s="41" t="str">
        <f>IF(E128="Economics",'FYBA B'!M128/'FYBA B'!M$4,"")</f>
        <v/>
      </c>
      <c r="R128" s="41" t="str">
        <f ca="1">IF(F128="Hindi",'FYBA B'!#REF!/'FYBA B'!#REF!,"")</f>
        <v/>
      </c>
      <c r="S128" s="41" t="e">
        <f>IF(G128="French",'FYBA B'!#REF!/'FYBA B'!#REF!,"")</f>
        <v>#REF!</v>
      </c>
      <c r="T128" s="38"/>
    </row>
    <row r="129" spans="1:20" ht="22.5" customHeight="1">
      <c r="A129" s="34">
        <f t="shared" si="2"/>
        <v>273</v>
      </c>
      <c r="B129" s="45" t="s">
        <v>160</v>
      </c>
      <c r="C129" s="36" t="s">
        <v>38</v>
      </c>
      <c r="D129" s="36" t="s">
        <v>39</v>
      </c>
      <c r="E129" s="36" t="s">
        <v>43</v>
      </c>
      <c r="F129" s="41">
        <f ca="1">'FYBA B'!F129/'FYBA B'!F$4</f>
        <v>6.6666666666666666E-2</v>
      </c>
      <c r="G129" s="41" t="e">
        <f>'FYBA B'!#REF!/'FYBA B'!#REF!</f>
        <v>#REF!</v>
      </c>
      <c r="H129" s="41" t="e">
        <f>'FYBA B'!#REF!/'FYBA B'!#REF!</f>
        <v>#REF!</v>
      </c>
      <c r="I129" s="41">
        <f ca="1">'FYBA B'!G129/'FYBA B'!G$4</f>
        <v>0.33333333333333331</v>
      </c>
      <c r="J129" s="41">
        <f ca="1">'FYBA B'!H129/'FYBA B'!H$4</f>
        <v>0.1111111111111111</v>
      </c>
      <c r="K129" s="41">
        <f ca="1">'FYBA B'!I129/'FYBA B'!I$4</f>
        <v>0.16666666666666666</v>
      </c>
      <c r="L129" s="41">
        <f ca="1">'FYBA B'!J129/'FYBA B'!J$4</f>
        <v>0.2</v>
      </c>
      <c r="M129" s="41" t="e">
        <f ca="1">'FYBA B'!K129/'FYBA B'!K$4</f>
        <v>#VALUE!</v>
      </c>
      <c r="N129" s="43" t="e">
        <f>'FYBA B'!#REF!/'FYBA B'!#REF!</f>
        <v>#REF!</v>
      </c>
      <c r="O129" s="47"/>
      <c r="P129" s="41">
        <f>IF(E129="History",'FYBA B'!L129/'FYBA B'!L$4,"")</f>
        <v>0.4</v>
      </c>
      <c r="Q129" s="41" t="str">
        <f>IF(E129="Economics",'FYBA B'!M129/'FYBA B'!M$4,"")</f>
        <v/>
      </c>
      <c r="R129" s="41" t="str">
        <f ca="1">IF(F129="Hindi",'FYBA B'!#REF!/'FYBA B'!#REF!,"")</f>
        <v/>
      </c>
      <c r="S129" s="41" t="e">
        <f>IF(G129="French",'FYBA B'!#REF!/'FYBA B'!#REF!,"")</f>
        <v>#REF!</v>
      </c>
      <c r="T129" s="38"/>
    </row>
    <row r="130" spans="1:20" ht="22.5" customHeight="1">
      <c r="A130" s="34">
        <f t="shared" si="2"/>
        <v>274</v>
      </c>
      <c r="B130" s="45" t="s">
        <v>161</v>
      </c>
      <c r="C130" s="36" t="s">
        <v>38</v>
      </c>
      <c r="D130" s="36" t="s">
        <v>39</v>
      </c>
      <c r="E130" s="36" t="s">
        <v>43</v>
      </c>
      <c r="F130" s="41">
        <f ca="1">'FYBA B'!F130/'FYBA B'!F$4</f>
        <v>0.53333333333333333</v>
      </c>
      <c r="G130" s="41" t="e">
        <f>'FYBA B'!#REF!/'FYBA B'!#REF!</f>
        <v>#REF!</v>
      </c>
      <c r="H130" s="41" t="e">
        <f>'FYBA B'!#REF!/'FYBA B'!#REF!</f>
        <v>#REF!</v>
      </c>
      <c r="I130" s="41">
        <f ca="1">'FYBA B'!G130/'FYBA B'!G$4</f>
        <v>0.66666666666666663</v>
      </c>
      <c r="J130" s="41">
        <f ca="1">'FYBA B'!H130/'FYBA B'!H$4</f>
        <v>0.72222222222222221</v>
      </c>
      <c r="K130" s="41">
        <f ca="1">'FYBA B'!I130/'FYBA B'!I$4</f>
        <v>0.70833333333333337</v>
      </c>
      <c r="L130" s="41">
        <f ca="1">'FYBA B'!J130/'FYBA B'!J$4</f>
        <v>0.7</v>
      </c>
      <c r="M130" s="41" t="e">
        <f ca="1">'FYBA B'!K130/'FYBA B'!K$4</f>
        <v>#VALUE!</v>
      </c>
      <c r="N130" s="43" t="e">
        <f>'FYBA B'!#REF!/'FYBA B'!#REF!</f>
        <v>#REF!</v>
      </c>
      <c r="O130" s="47"/>
      <c r="P130" s="41">
        <f>IF(E130="History",'FYBA B'!L130/'FYBA B'!L$4,"")</f>
        <v>1</v>
      </c>
      <c r="Q130" s="41" t="str">
        <f>IF(E130="Economics",'FYBA B'!M130/'FYBA B'!M$4,"")</f>
        <v/>
      </c>
      <c r="R130" s="41" t="str">
        <f ca="1">IF(F130="Hindi",'FYBA B'!#REF!/'FYBA B'!#REF!,"")</f>
        <v/>
      </c>
      <c r="S130" s="41" t="e">
        <f>IF(G130="French",'FYBA B'!#REF!/'FYBA B'!#REF!,"")</f>
        <v>#REF!</v>
      </c>
      <c r="T130" s="38"/>
    </row>
    <row r="131" spans="1:20" ht="22.5" customHeight="1">
      <c r="A131" s="34">
        <f t="shared" si="2"/>
        <v>275</v>
      </c>
      <c r="B131" s="45" t="s">
        <v>162</v>
      </c>
      <c r="C131" s="36" t="s">
        <v>42</v>
      </c>
      <c r="D131" s="36" t="s">
        <v>39</v>
      </c>
      <c r="E131" s="36" t="s">
        <v>43</v>
      </c>
      <c r="F131" s="41">
        <f ca="1">'FYBA B'!F131/'FYBA B'!F$4</f>
        <v>0.46666666666666667</v>
      </c>
      <c r="G131" s="41" t="e">
        <f>'FYBA B'!#REF!/'FYBA B'!#REF!</f>
        <v>#REF!</v>
      </c>
      <c r="H131" s="41" t="e">
        <f>'FYBA B'!#REF!/'FYBA B'!#REF!</f>
        <v>#REF!</v>
      </c>
      <c r="I131" s="41">
        <f ca="1">'FYBA B'!G131/'FYBA B'!G$4</f>
        <v>0.66666666666666663</v>
      </c>
      <c r="J131" s="41">
        <f ca="1">'FYBA B'!H131/'FYBA B'!H$4</f>
        <v>0.66666666666666663</v>
      </c>
      <c r="K131" s="41">
        <f ca="1">'FYBA B'!I131/'FYBA B'!I$4</f>
        <v>0.66666666666666663</v>
      </c>
      <c r="L131" s="41">
        <f ca="1">'FYBA B'!J131/'FYBA B'!J$4</f>
        <v>0.9</v>
      </c>
      <c r="M131" s="41" t="e">
        <f ca="1">'FYBA B'!K131/'FYBA B'!K$4</f>
        <v>#VALUE!</v>
      </c>
      <c r="N131" s="43" t="e">
        <f>'FYBA B'!#REF!/'FYBA B'!#REF!</f>
        <v>#REF!</v>
      </c>
      <c r="O131" s="47"/>
      <c r="P131" s="41">
        <f>IF(E131="History",'FYBA B'!L131/'FYBA B'!L$4,"")</f>
        <v>0.8</v>
      </c>
      <c r="Q131" s="41" t="str">
        <f>IF(E131="Economics",'FYBA B'!M131/'FYBA B'!M$4,"")</f>
        <v/>
      </c>
      <c r="R131" s="41" t="str">
        <f ca="1">IF(F131="Hindi",'FYBA B'!#REF!/'FYBA B'!#REF!,"")</f>
        <v/>
      </c>
      <c r="S131" s="41" t="e">
        <f>IF(G131="French",'FYBA B'!#REF!/'FYBA B'!#REF!,"")</f>
        <v>#REF!</v>
      </c>
      <c r="T131" s="38"/>
    </row>
    <row r="132" spans="1:20" ht="22.5" customHeight="1">
      <c r="A132" s="34">
        <f t="shared" si="2"/>
        <v>276</v>
      </c>
      <c r="B132" s="45" t="s">
        <v>163</v>
      </c>
      <c r="C132" s="36" t="s">
        <v>38</v>
      </c>
      <c r="D132" s="36" t="s">
        <v>39</v>
      </c>
      <c r="E132" s="36" t="s">
        <v>43</v>
      </c>
      <c r="F132" s="41">
        <f ca="1">'FYBA B'!F132/'FYBA B'!F$4</f>
        <v>1</v>
      </c>
      <c r="G132" s="41" t="e">
        <f>'FYBA B'!#REF!/'FYBA B'!#REF!</f>
        <v>#REF!</v>
      </c>
      <c r="H132" s="41" t="e">
        <f>'FYBA B'!#REF!/'FYBA B'!#REF!</f>
        <v>#REF!</v>
      </c>
      <c r="I132" s="41">
        <f ca="1">'FYBA B'!G132/'FYBA B'!G$4</f>
        <v>1</v>
      </c>
      <c r="J132" s="41">
        <f ca="1">'FYBA B'!H132/'FYBA B'!H$4</f>
        <v>1</v>
      </c>
      <c r="K132" s="41">
        <f ca="1">'FYBA B'!I132/'FYBA B'!I$4</f>
        <v>1</v>
      </c>
      <c r="L132" s="41">
        <f ca="1">'FYBA B'!J132/'FYBA B'!J$4</f>
        <v>1</v>
      </c>
      <c r="M132" s="41" t="e">
        <f ca="1">'FYBA B'!K132/'FYBA B'!K$4</f>
        <v>#VALUE!</v>
      </c>
      <c r="N132" s="43" t="e">
        <f>'FYBA B'!#REF!/'FYBA B'!#REF!</f>
        <v>#REF!</v>
      </c>
      <c r="O132" s="47"/>
      <c r="P132" s="41">
        <f>IF(E132="History",'FYBA B'!L132/'FYBA B'!L$4,"")</f>
        <v>1</v>
      </c>
      <c r="Q132" s="41" t="str">
        <f>IF(E132="Economics",'FYBA B'!M132/'FYBA B'!M$4,"")</f>
        <v/>
      </c>
      <c r="R132" s="41" t="str">
        <f ca="1">IF(F132="Hindi",'FYBA B'!#REF!/'FYBA B'!#REF!,"")</f>
        <v/>
      </c>
      <c r="S132" s="41" t="e">
        <f>IF(G132="French",'FYBA B'!#REF!/'FYBA B'!#REF!,"")</f>
        <v>#REF!</v>
      </c>
      <c r="T132" s="38"/>
    </row>
    <row r="133" spans="1:20" ht="22.5" customHeight="1">
      <c r="A133" s="34">
        <f t="shared" si="2"/>
        <v>277</v>
      </c>
      <c r="B133" s="45" t="s">
        <v>164</v>
      </c>
      <c r="C133" s="36" t="s">
        <v>38</v>
      </c>
      <c r="D133" s="36" t="s">
        <v>39</v>
      </c>
      <c r="E133" s="36" t="s">
        <v>40</v>
      </c>
      <c r="F133" s="41">
        <f ca="1">'FYBA B'!F133/'FYBA B'!F$4</f>
        <v>0.8</v>
      </c>
      <c r="G133" s="41" t="e">
        <f>'FYBA B'!#REF!/'FYBA B'!#REF!</f>
        <v>#REF!</v>
      </c>
      <c r="H133" s="41" t="e">
        <f>'FYBA B'!#REF!/'FYBA B'!#REF!</f>
        <v>#REF!</v>
      </c>
      <c r="I133" s="41">
        <f ca="1">'FYBA B'!G133/'FYBA B'!G$4</f>
        <v>0.66666666666666663</v>
      </c>
      <c r="J133" s="41">
        <f ca="1">'FYBA B'!H133/'FYBA B'!H$4</f>
        <v>0.83333333333333337</v>
      </c>
      <c r="K133" s="41">
        <f ca="1">'FYBA B'!I133/'FYBA B'!I$4</f>
        <v>0.79166666666666663</v>
      </c>
      <c r="L133" s="41">
        <f ca="1">'FYBA B'!J133/'FYBA B'!J$4</f>
        <v>1</v>
      </c>
      <c r="M133" s="41" t="e">
        <f ca="1">'FYBA B'!K133/'FYBA B'!K$4</f>
        <v>#VALUE!</v>
      </c>
      <c r="N133" s="43" t="e">
        <f>'FYBA B'!#REF!/'FYBA B'!#REF!</f>
        <v>#REF!</v>
      </c>
      <c r="O133" s="47"/>
      <c r="P133" s="41" t="str">
        <f>IF(E133="History",'FYBA B'!L133/'FYBA B'!L$4,"")</f>
        <v/>
      </c>
      <c r="Q133" s="41">
        <f ca="1">IF(E133="Economics",'FYBA B'!M133/'FYBA B'!M$4,"")</f>
        <v>0.41666666666666669</v>
      </c>
      <c r="R133" s="41" t="str">
        <f ca="1">IF(F133="Hindi",'FYBA B'!#REF!/'FYBA B'!#REF!,"")</f>
        <v/>
      </c>
      <c r="S133" s="41" t="e">
        <f>IF(G133="French",'FYBA B'!#REF!/'FYBA B'!#REF!,"")</f>
        <v>#REF!</v>
      </c>
      <c r="T133" s="38"/>
    </row>
    <row r="134" spans="1:20" ht="13.2">
      <c r="A134" s="48"/>
    </row>
    <row r="135" spans="1:20" ht="13.2">
      <c r="A135" s="48"/>
    </row>
    <row r="136" spans="1:20" ht="13.2">
      <c r="A136" s="48"/>
    </row>
    <row r="137" spans="1:20" ht="13.2">
      <c r="A137" s="48"/>
    </row>
    <row r="138" spans="1:20" ht="13.2">
      <c r="A138" s="48"/>
    </row>
    <row r="139" spans="1:20" ht="13.2">
      <c r="A139" s="48"/>
    </row>
    <row r="140" spans="1:20" ht="13.2">
      <c r="A140" s="48"/>
    </row>
    <row r="141" spans="1:20" ht="13.2">
      <c r="A141" s="48"/>
    </row>
    <row r="142" spans="1:20" ht="13.2">
      <c r="A142" s="48"/>
    </row>
    <row r="143" spans="1:20" ht="13.2">
      <c r="A143" s="48"/>
    </row>
    <row r="144" spans="1:20" ht="13.2">
      <c r="A144" s="48"/>
    </row>
    <row r="145" spans="1:1" ht="13.2">
      <c r="A145" s="48"/>
    </row>
    <row r="146" spans="1:1" ht="13.2">
      <c r="A146" s="48"/>
    </row>
    <row r="147" spans="1:1" ht="13.2">
      <c r="A147" s="48"/>
    </row>
    <row r="148" spans="1:1" ht="13.2">
      <c r="A148" s="48"/>
    </row>
    <row r="149" spans="1:1" ht="13.2">
      <c r="A149" s="48"/>
    </row>
    <row r="150" spans="1:1" ht="13.2">
      <c r="A150" s="48"/>
    </row>
    <row r="151" spans="1:1" ht="13.2">
      <c r="A151" s="48"/>
    </row>
    <row r="152" spans="1:1" ht="13.2">
      <c r="A152" s="48"/>
    </row>
    <row r="153" spans="1:1" ht="13.2">
      <c r="A153" s="48"/>
    </row>
    <row r="154" spans="1:1" ht="13.2">
      <c r="A154" s="48"/>
    </row>
    <row r="155" spans="1:1" ht="13.2">
      <c r="A155" s="48"/>
    </row>
    <row r="156" spans="1:1" ht="13.2">
      <c r="A156" s="48"/>
    </row>
    <row r="157" spans="1:1" ht="13.2">
      <c r="A157" s="48"/>
    </row>
    <row r="158" spans="1:1" ht="13.2">
      <c r="A158" s="48"/>
    </row>
    <row r="159" spans="1:1" ht="13.2">
      <c r="A159" s="48"/>
    </row>
    <row r="160" spans="1:1" ht="13.2">
      <c r="A160" s="48"/>
    </row>
    <row r="161" spans="1:1" ht="13.2">
      <c r="A161" s="48"/>
    </row>
    <row r="162" spans="1:1" ht="13.2">
      <c r="A162" s="48"/>
    </row>
    <row r="163" spans="1:1" ht="13.2">
      <c r="A163" s="48"/>
    </row>
    <row r="164" spans="1:1" ht="13.2">
      <c r="A164" s="48"/>
    </row>
    <row r="165" spans="1:1" ht="13.2">
      <c r="A165" s="48"/>
    </row>
    <row r="166" spans="1:1" ht="13.2">
      <c r="A166" s="48"/>
    </row>
    <row r="167" spans="1:1" ht="13.2">
      <c r="A167" s="48"/>
    </row>
    <row r="168" spans="1:1" ht="13.2">
      <c r="A168" s="48"/>
    </row>
    <row r="169" spans="1:1" ht="13.2">
      <c r="A169" s="48"/>
    </row>
    <row r="170" spans="1:1" ht="13.2">
      <c r="A170" s="48"/>
    </row>
    <row r="171" spans="1:1" ht="13.2">
      <c r="A171" s="48"/>
    </row>
    <row r="172" spans="1:1" ht="13.2">
      <c r="A172" s="48"/>
    </row>
    <row r="173" spans="1:1" ht="13.2">
      <c r="A173" s="48"/>
    </row>
    <row r="174" spans="1:1" ht="13.2">
      <c r="A174" s="48"/>
    </row>
    <row r="175" spans="1:1" ht="13.2">
      <c r="A175" s="48"/>
    </row>
    <row r="176" spans="1:1" ht="13.2">
      <c r="A176" s="48"/>
    </row>
    <row r="177" spans="1:1" ht="13.2">
      <c r="A177" s="48"/>
    </row>
    <row r="178" spans="1:1" ht="13.2">
      <c r="A178" s="48"/>
    </row>
    <row r="179" spans="1:1" ht="13.2">
      <c r="A179" s="48"/>
    </row>
    <row r="180" spans="1:1" ht="13.2">
      <c r="A180" s="48"/>
    </row>
    <row r="181" spans="1:1" ht="13.2">
      <c r="A181" s="48"/>
    </row>
    <row r="182" spans="1:1" ht="13.2">
      <c r="A182" s="48"/>
    </row>
    <row r="183" spans="1:1" ht="13.2">
      <c r="A183" s="48"/>
    </row>
    <row r="184" spans="1:1" ht="13.2">
      <c r="A184" s="48"/>
    </row>
    <row r="185" spans="1:1" ht="13.2">
      <c r="A185" s="48"/>
    </row>
    <row r="186" spans="1:1" ht="13.2">
      <c r="A186" s="48"/>
    </row>
    <row r="187" spans="1:1" ht="13.2">
      <c r="A187" s="48"/>
    </row>
    <row r="188" spans="1:1" ht="13.2">
      <c r="A188" s="48"/>
    </row>
    <row r="189" spans="1:1" ht="13.2">
      <c r="A189" s="48"/>
    </row>
    <row r="190" spans="1:1" ht="13.2">
      <c r="A190" s="48"/>
    </row>
    <row r="191" spans="1:1" ht="13.2">
      <c r="A191" s="48"/>
    </row>
    <row r="192" spans="1:1" ht="13.2">
      <c r="A192" s="48"/>
    </row>
    <row r="193" spans="1:1" ht="13.2">
      <c r="A193" s="48"/>
    </row>
    <row r="194" spans="1:1" ht="13.2">
      <c r="A194" s="48"/>
    </row>
    <row r="195" spans="1:1" ht="13.2">
      <c r="A195" s="48"/>
    </row>
    <row r="196" spans="1:1" ht="13.2">
      <c r="A196" s="48"/>
    </row>
    <row r="197" spans="1:1" ht="13.2">
      <c r="A197" s="48"/>
    </row>
    <row r="198" spans="1:1" ht="13.2">
      <c r="A198" s="48"/>
    </row>
    <row r="199" spans="1:1" ht="13.2">
      <c r="A199" s="48"/>
    </row>
    <row r="200" spans="1:1" ht="13.2">
      <c r="A200" s="48"/>
    </row>
    <row r="201" spans="1:1" ht="13.2">
      <c r="A201" s="48"/>
    </row>
    <row r="202" spans="1:1" ht="13.2">
      <c r="A202" s="48"/>
    </row>
    <row r="203" spans="1:1" ht="13.2">
      <c r="A203" s="48"/>
    </row>
    <row r="204" spans="1:1" ht="13.2">
      <c r="A204" s="48"/>
    </row>
    <row r="205" spans="1:1" ht="13.2">
      <c r="A205" s="48"/>
    </row>
    <row r="206" spans="1:1" ht="13.2">
      <c r="A206" s="48"/>
    </row>
    <row r="207" spans="1:1" ht="13.2">
      <c r="A207" s="48"/>
    </row>
    <row r="208" spans="1:1" ht="13.2">
      <c r="A208" s="48"/>
    </row>
    <row r="209" spans="1:1" ht="13.2">
      <c r="A209" s="48"/>
    </row>
    <row r="210" spans="1:1" ht="13.2">
      <c r="A210" s="48"/>
    </row>
    <row r="211" spans="1:1" ht="13.2">
      <c r="A211" s="48"/>
    </row>
    <row r="212" spans="1:1" ht="13.2">
      <c r="A212" s="48"/>
    </row>
    <row r="213" spans="1:1" ht="13.2">
      <c r="A213" s="48"/>
    </row>
    <row r="214" spans="1:1" ht="13.2">
      <c r="A214" s="48"/>
    </row>
    <row r="215" spans="1:1" ht="13.2">
      <c r="A215" s="48"/>
    </row>
    <row r="216" spans="1:1" ht="13.2">
      <c r="A216" s="48"/>
    </row>
    <row r="217" spans="1:1" ht="13.2">
      <c r="A217" s="48"/>
    </row>
    <row r="218" spans="1:1" ht="13.2">
      <c r="A218" s="48"/>
    </row>
    <row r="219" spans="1:1" ht="13.2">
      <c r="A219" s="48"/>
    </row>
    <row r="220" spans="1:1" ht="13.2">
      <c r="A220" s="48"/>
    </row>
    <row r="221" spans="1:1" ht="13.2">
      <c r="A221" s="48"/>
    </row>
    <row r="222" spans="1:1" ht="13.2">
      <c r="A222" s="48"/>
    </row>
    <row r="223" spans="1:1" ht="13.2">
      <c r="A223" s="48"/>
    </row>
    <row r="224" spans="1:1" ht="13.2">
      <c r="A224" s="48"/>
    </row>
    <row r="225" spans="1:1" ht="13.2">
      <c r="A225" s="48"/>
    </row>
    <row r="226" spans="1:1" ht="13.2">
      <c r="A226" s="48"/>
    </row>
    <row r="227" spans="1:1" ht="13.2">
      <c r="A227" s="48"/>
    </row>
    <row r="228" spans="1:1" ht="13.2">
      <c r="A228" s="48"/>
    </row>
    <row r="229" spans="1:1" ht="13.2">
      <c r="A229" s="48"/>
    </row>
    <row r="230" spans="1:1" ht="13.2">
      <c r="A230" s="48"/>
    </row>
    <row r="231" spans="1:1" ht="13.2">
      <c r="A231" s="48"/>
    </row>
    <row r="232" spans="1:1" ht="13.2">
      <c r="A232" s="48"/>
    </row>
    <row r="233" spans="1:1" ht="13.2">
      <c r="A233" s="48"/>
    </row>
    <row r="234" spans="1:1" ht="13.2">
      <c r="A234" s="48"/>
    </row>
    <row r="235" spans="1:1" ht="13.2">
      <c r="A235" s="48"/>
    </row>
    <row r="236" spans="1:1" ht="13.2">
      <c r="A236" s="48"/>
    </row>
    <row r="237" spans="1:1" ht="13.2">
      <c r="A237" s="48"/>
    </row>
    <row r="238" spans="1:1" ht="13.2">
      <c r="A238" s="48"/>
    </row>
    <row r="239" spans="1:1" ht="13.2">
      <c r="A239" s="48"/>
    </row>
    <row r="240" spans="1:1" ht="13.2">
      <c r="A240" s="48"/>
    </row>
    <row r="241" spans="1:1" ht="13.2">
      <c r="A241" s="48"/>
    </row>
    <row r="242" spans="1:1" ht="13.2">
      <c r="A242" s="48"/>
    </row>
    <row r="243" spans="1:1" ht="13.2">
      <c r="A243" s="48"/>
    </row>
    <row r="244" spans="1:1" ht="13.2">
      <c r="A244" s="48"/>
    </row>
    <row r="245" spans="1:1" ht="13.2">
      <c r="A245" s="48"/>
    </row>
    <row r="246" spans="1:1" ht="13.2">
      <c r="A246" s="48"/>
    </row>
    <row r="247" spans="1:1" ht="13.2">
      <c r="A247" s="48"/>
    </row>
    <row r="248" spans="1:1" ht="13.2">
      <c r="A248" s="48"/>
    </row>
    <row r="249" spans="1:1" ht="13.2">
      <c r="A249" s="48"/>
    </row>
    <row r="250" spans="1:1" ht="13.2">
      <c r="A250" s="48"/>
    </row>
    <row r="251" spans="1:1" ht="13.2">
      <c r="A251" s="48"/>
    </row>
    <row r="252" spans="1:1" ht="13.2">
      <c r="A252" s="48"/>
    </row>
    <row r="253" spans="1:1" ht="13.2">
      <c r="A253" s="48"/>
    </row>
    <row r="254" spans="1:1" ht="13.2">
      <c r="A254" s="48"/>
    </row>
    <row r="255" spans="1:1" ht="13.2">
      <c r="A255" s="48"/>
    </row>
    <row r="256" spans="1:1" ht="13.2">
      <c r="A256" s="48"/>
    </row>
    <row r="257" spans="1:1" ht="13.2">
      <c r="A257" s="48"/>
    </row>
    <row r="258" spans="1:1" ht="13.2">
      <c r="A258" s="48"/>
    </row>
    <row r="259" spans="1:1" ht="13.2">
      <c r="A259" s="48"/>
    </row>
    <row r="260" spans="1:1" ht="13.2">
      <c r="A260" s="48"/>
    </row>
    <row r="261" spans="1:1" ht="13.2">
      <c r="A261" s="48"/>
    </row>
    <row r="262" spans="1:1" ht="13.2">
      <c r="A262" s="48"/>
    </row>
    <row r="263" spans="1:1" ht="13.2">
      <c r="A263" s="48"/>
    </row>
    <row r="264" spans="1:1" ht="13.2">
      <c r="A264" s="48"/>
    </row>
    <row r="265" spans="1:1" ht="13.2">
      <c r="A265" s="48"/>
    </row>
    <row r="266" spans="1:1" ht="13.2">
      <c r="A266" s="48"/>
    </row>
    <row r="267" spans="1:1" ht="13.2">
      <c r="A267" s="48"/>
    </row>
    <row r="268" spans="1:1" ht="13.2">
      <c r="A268" s="48"/>
    </row>
    <row r="269" spans="1:1" ht="13.2">
      <c r="A269" s="48"/>
    </row>
    <row r="270" spans="1:1" ht="13.2">
      <c r="A270" s="48"/>
    </row>
    <row r="271" spans="1:1" ht="13.2">
      <c r="A271" s="48"/>
    </row>
    <row r="272" spans="1:1" ht="13.2">
      <c r="A272" s="48"/>
    </row>
    <row r="273" spans="1:1" ht="13.2">
      <c r="A273" s="48"/>
    </row>
    <row r="274" spans="1:1" ht="13.2">
      <c r="A274" s="48"/>
    </row>
    <row r="275" spans="1:1" ht="13.2">
      <c r="A275" s="48"/>
    </row>
    <row r="276" spans="1:1" ht="13.2">
      <c r="A276" s="48"/>
    </row>
    <row r="277" spans="1:1" ht="13.2">
      <c r="A277" s="48"/>
    </row>
    <row r="278" spans="1:1" ht="13.2">
      <c r="A278" s="48"/>
    </row>
    <row r="279" spans="1:1" ht="13.2">
      <c r="A279" s="48"/>
    </row>
    <row r="280" spans="1:1" ht="13.2">
      <c r="A280" s="48"/>
    </row>
    <row r="281" spans="1:1" ht="13.2">
      <c r="A281" s="48"/>
    </row>
    <row r="282" spans="1:1" ht="13.2">
      <c r="A282" s="48"/>
    </row>
    <row r="283" spans="1:1" ht="13.2">
      <c r="A283" s="48"/>
    </row>
    <row r="284" spans="1:1" ht="13.2">
      <c r="A284" s="48"/>
    </row>
    <row r="285" spans="1:1" ht="13.2">
      <c r="A285" s="48"/>
    </row>
    <row r="286" spans="1:1" ht="13.2">
      <c r="A286" s="48"/>
    </row>
    <row r="287" spans="1:1" ht="13.2">
      <c r="A287" s="48"/>
    </row>
    <row r="288" spans="1:1" ht="13.2">
      <c r="A288" s="48"/>
    </row>
    <row r="289" spans="1:1" ht="13.2">
      <c r="A289" s="48"/>
    </row>
    <row r="290" spans="1:1" ht="13.2">
      <c r="A290" s="48"/>
    </row>
    <row r="291" spans="1:1" ht="13.2">
      <c r="A291" s="48"/>
    </row>
    <row r="292" spans="1:1" ht="13.2">
      <c r="A292" s="48"/>
    </row>
    <row r="293" spans="1:1" ht="13.2">
      <c r="A293" s="48"/>
    </row>
    <row r="294" spans="1:1" ht="13.2">
      <c r="A294" s="48"/>
    </row>
    <row r="295" spans="1:1" ht="13.2">
      <c r="A295" s="48"/>
    </row>
    <row r="296" spans="1:1" ht="13.2">
      <c r="A296" s="48"/>
    </row>
    <row r="297" spans="1:1" ht="13.2">
      <c r="A297" s="48"/>
    </row>
    <row r="298" spans="1:1" ht="13.2">
      <c r="A298" s="48"/>
    </row>
    <row r="299" spans="1:1" ht="13.2">
      <c r="A299" s="48"/>
    </row>
    <row r="300" spans="1:1" ht="13.2">
      <c r="A300" s="48"/>
    </row>
    <row r="301" spans="1:1" ht="13.2">
      <c r="A301" s="48"/>
    </row>
    <row r="302" spans="1:1" ht="13.2">
      <c r="A302" s="48"/>
    </row>
    <row r="303" spans="1:1" ht="13.2">
      <c r="A303" s="48"/>
    </row>
    <row r="304" spans="1:1" ht="13.2">
      <c r="A304" s="48"/>
    </row>
    <row r="305" spans="1:1" ht="13.2">
      <c r="A305" s="48"/>
    </row>
    <row r="306" spans="1:1" ht="13.2">
      <c r="A306" s="48"/>
    </row>
    <row r="307" spans="1:1" ht="13.2">
      <c r="A307" s="48"/>
    </row>
    <row r="308" spans="1:1" ht="13.2">
      <c r="A308" s="48"/>
    </row>
    <row r="309" spans="1:1" ht="13.2">
      <c r="A309" s="48"/>
    </row>
    <row r="310" spans="1:1" ht="13.2">
      <c r="A310" s="48"/>
    </row>
    <row r="311" spans="1:1" ht="13.2">
      <c r="A311" s="48"/>
    </row>
    <row r="312" spans="1:1" ht="13.2">
      <c r="A312" s="48"/>
    </row>
    <row r="313" spans="1:1" ht="13.2">
      <c r="A313" s="48"/>
    </row>
    <row r="314" spans="1:1" ht="13.2">
      <c r="A314" s="48"/>
    </row>
    <row r="315" spans="1:1" ht="13.2">
      <c r="A315" s="48"/>
    </row>
    <row r="316" spans="1:1" ht="13.2">
      <c r="A316" s="48"/>
    </row>
    <row r="317" spans="1:1" ht="13.2">
      <c r="A317" s="48"/>
    </row>
    <row r="318" spans="1:1" ht="13.2">
      <c r="A318" s="48"/>
    </row>
    <row r="319" spans="1:1" ht="13.2">
      <c r="A319" s="48"/>
    </row>
    <row r="320" spans="1:1" ht="13.2">
      <c r="A320" s="48"/>
    </row>
    <row r="321" spans="1:1" ht="13.2">
      <c r="A321" s="48"/>
    </row>
    <row r="322" spans="1:1" ht="13.2">
      <c r="A322" s="48"/>
    </row>
    <row r="323" spans="1:1" ht="13.2">
      <c r="A323" s="48"/>
    </row>
    <row r="324" spans="1:1" ht="13.2">
      <c r="A324" s="48"/>
    </row>
    <row r="325" spans="1:1" ht="13.2">
      <c r="A325" s="48"/>
    </row>
    <row r="326" spans="1:1" ht="13.2">
      <c r="A326" s="48"/>
    </row>
    <row r="327" spans="1:1" ht="13.2">
      <c r="A327" s="48"/>
    </row>
    <row r="328" spans="1:1" ht="13.2">
      <c r="A328" s="48"/>
    </row>
    <row r="329" spans="1:1" ht="13.2">
      <c r="A329" s="48"/>
    </row>
    <row r="330" spans="1:1" ht="13.2">
      <c r="A330" s="48"/>
    </row>
    <row r="331" spans="1:1" ht="13.2">
      <c r="A331" s="48"/>
    </row>
    <row r="332" spans="1:1" ht="13.2">
      <c r="A332" s="48"/>
    </row>
    <row r="333" spans="1:1" ht="13.2">
      <c r="A333" s="48"/>
    </row>
    <row r="334" spans="1:1" ht="13.2">
      <c r="A334" s="48"/>
    </row>
    <row r="335" spans="1:1" ht="13.2">
      <c r="A335" s="48"/>
    </row>
    <row r="336" spans="1:1" ht="13.2">
      <c r="A336" s="48"/>
    </row>
    <row r="337" spans="1:1" ht="13.2">
      <c r="A337" s="48"/>
    </row>
    <row r="338" spans="1:1" ht="13.2">
      <c r="A338" s="48"/>
    </row>
    <row r="339" spans="1:1" ht="13.2">
      <c r="A339" s="48"/>
    </row>
    <row r="340" spans="1:1" ht="13.2">
      <c r="A340" s="48"/>
    </row>
    <row r="341" spans="1:1" ht="13.2">
      <c r="A341" s="48"/>
    </row>
    <row r="342" spans="1:1" ht="13.2">
      <c r="A342" s="48"/>
    </row>
    <row r="343" spans="1:1" ht="13.2">
      <c r="A343" s="48"/>
    </row>
    <row r="344" spans="1:1" ht="13.2">
      <c r="A344" s="48"/>
    </row>
    <row r="345" spans="1:1" ht="13.2">
      <c r="A345" s="48"/>
    </row>
    <row r="346" spans="1:1" ht="13.2">
      <c r="A346" s="48"/>
    </row>
    <row r="347" spans="1:1" ht="13.2">
      <c r="A347" s="48"/>
    </row>
    <row r="348" spans="1:1" ht="13.2">
      <c r="A348" s="48"/>
    </row>
    <row r="349" spans="1:1" ht="13.2">
      <c r="A349" s="48"/>
    </row>
    <row r="350" spans="1:1" ht="13.2">
      <c r="A350" s="48"/>
    </row>
    <row r="351" spans="1:1" ht="13.2">
      <c r="A351" s="48"/>
    </row>
    <row r="352" spans="1:1" ht="13.2">
      <c r="A352" s="48"/>
    </row>
    <row r="353" spans="1:1" ht="13.2">
      <c r="A353" s="48"/>
    </row>
    <row r="354" spans="1:1" ht="13.2">
      <c r="A354" s="48"/>
    </row>
    <row r="355" spans="1:1" ht="13.2">
      <c r="A355" s="48"/>
    </row>
    <row r="356" spans="1:1" ht="13.2">
      <c r="A356" s="48"/>
    </row>
    <row r="357" spans="1:1" ht="13.2">
      <c r="A357" s="48"/>
    </row>
    <row r="358" spans="1:1" ht="13.2">
      <c r="A358" s="48"/>
    </row>
    <row r="359" spans="1:1" ht="13.2">
      <c r="A359" s="48"/>
    </row>
    <row r="360" spans="1:1" ht="13.2">
      <c r="A360" s="48"/>
    </row>
    <row r="361" spans="1:1" ht="13.2">
      <c r="A361" s="48"/>
    </row>
    <row r="362" spans="1:1" ht="13.2">
      <c r="A362" s="48"/>
    </row>
    <row r="363" spans="1:1" ht="13.2">
      <c r="A363" s="48"/>
    </row>
    <row r="364" spans="1:1" ht="13.2">
      <c r="A364" s="48"/>
    </row>
    <row r="365" spans="1:1" ht="13.2">
      <c r="A365" s="48"/>
    </row>
    <row r="366" spans="1:1" ht="13.2">
      <c r="A366" s="48"/>
    </row>
    <row r="367" spans="1:1" ht="13.2">
      <c r="A367" s="48"/>
    </row>
    <row r="368" spans="1:1" ht="13.2">
      <c r="A368" s="48"/>
    </row>
    <row r="369" spans="1:1" ht="13.2">
      <c r="A369" s="48"/>
    </row>
    <row r="370" spans="1:1" ht="13.2">
      <c r="A370" s="48"/>
    </row>
    <row r="371" spans="1:1" ht="13.2">
      <c r="A371" s="48"/>
    </row>
    <row r="372" spans="1:1" ht="13.2">
      <c r="A372" s="48"/>
    </row>
    <row r="373" spans="1:1" ht="13.2">
      <c r="A373" s="48"/>
    </row>
    <row r="374" spans="1:1" ht="13.2">
      <c r="A374" s="48"/>
    </row>
    <row r="375" spans="1:1" ht="13.2">
      <c r="A375" s="48"/>
    </row>
    <row r="376" spans="1:1" ht="13.2">
      <c r="A376" s="48"/>
    </row>
    <row r="377" spans="1:1" ht="13.2">
      <c r="A377" s="48"/>
    </row>
    <row r="378" spans="1:1" ht="13.2">
      <c r="A378" s="48"/>
    </row>
    <row r="379" spans="1:1" ht="13.2">
      <c r="A379" s="48"/>
    </row>
    <row r="380" spans="1:1" ht="13.2">
      <c r="A380" s="48"/>
    </row>
    <row r="381" spans="1:1" ht="13.2">
      <c r="A381" s="48"/>
    </row>
    <row r="382" spans="1:1" ht="13.2">
      <c r="A382" s="48"/>
    </row>
    <row r="383" spans="1:1" ht="13.2">
      <c r="A383" s="48"/>
    </row>
    <row r="384" spans="1:1" ht="13.2">
      <c r="A384" s="48"/>
    </row>
    <row r="385" spans="1:1" ht="13.2">
      <c r="A385" s="48"/>
    </row>
    <row r="386" spans="1:1" ht="13.2">
      <c r="A386" s="48"/>
    </row>
    <row r="387" spans="1:1" ht="13.2">
      <c r="A387" s="48"/>
    </row>
    <row r="388" spans="1:1" ht="13.2">
      <c r="A388" s="48"/>
    </row>
    <row r="389" spans="1:1" ht="13.2">
      <c r="A389" s="48"/>
    </row>
    <row r="390" spans="1:1" ht="13.2">
      <c r="A390" s="48"/>
    </row>
    <row r="391" spans="1:1" ht="13.2">
      <c r="A391" s="48"/>
    </row>
    <row r="392" spans="1:1" ht="13.2">
      <c r="A392" s="48"/>
    </row>
    <row r="393" spans="1:1" ht="13.2">
      <c r="A393" s="48"/>
    </row>
    <row r="394" spans="1:1" ht="13.2">
      <c r="A394" s="48"/>
    </row>
    <row r="395" spans="1:1" ht="13.2">
      <c r="A395" s="48"/>
    </row>
    <row r="396" spans="1:1" ht="13.2">
      <c r="A396" s="48"/>
    </row>
    <row r="397" spans="1:1" ht="13.2">
      <c r="A397" s="48"/>
    </row>
    <row r="398" spans="1:1" ht="13.2">
      <c r="A398" s="48"/>
    </row>
    <row r="399" spans="1:1" ht="13.2">
      <c r="A399" s="48"/>
    </row>
    <row r="400" spans="1:1" ht="13.2">
      <c r="A400" s="48"/>
    </row>
    <row r="401" spans="1:1" ht="13.2">
      <c r="A401" s="48"/>
    </row>
    <row r="402" spans="1:1" ht="13.2">
      <c r="A402" s="48"/>
    </row>
    <row r="403" spans="1:1" ht="13.2">
      <c r="A403" s="48"/>
    </row>
    <row r="404" spans="1:1" ht="13.2">
      <c r="A404" s="48"/>
    </row>
    <row r="405" spans="1:1" ht="13.2">
      <c r="A405" s="48"/>
    </row>
    <row r="406" spans="1:1" ht="13.2">
      <c r="A406" s="48"/>
    </row>
    <row r="407" spans="1:1" ht="13.2">
      <c r="A407" s="48"/>
    </row>
    <row r="408" spans="1:1" ht="13.2">
      <c r="A408" s="48"/>
    </row>
    <row r="409" spans="1:1" ht="13.2">
      <c r="A409" s="48"/>
    </row>
    <row r="410" spans="1:1" ht="13.2">
      <c r="A410" s="48"/>
    </row>
    <row r="411" spans="1:1" ht="13.2">
      <c r="A411" s="48"/>
    </row>
    <row r="412" spans="1:1" ht="13.2">
      <c r="A412" s="48"/>
    </row>
    <row r="413" spans="1:1" ht="13.2">
      <c r="A413" s="48"/>
    </row>
    <row r="414" spans="1:1" ht="13.2">
      <c r="A414" s="48"/>
    </row>
    <row r="415" spans="1:1" ht="13.2">
      <c r="A415" s="48"/>
    </row>
    <row r="416" spans="1:1" ht="13.2">
      <c r="A416" s="48"/>
    </row>
    <row r="417" spans="1:1" ht="13.2">
      <c r="A417" s="48"/>
    </row>
    <row r="418" spans="1:1" ht="13.2">
      <c r="A418" s="48"/>
    </row>
    <row r="419" spans="1:1" ht="13.2">
      <c r="A419" s="48"/>
    </row>
    <row r="420" spans="1:1" ht="13.2">
      <c r="A420" s="48"/>
    </row>
    <row r="421" spans="1:1" ht="13.2">
      <c r="A421" s="48"/>
    </row>
    <row r="422" spans="1:1" ht="13.2">
      <c r="A422" s="48"/>
    </row>
    <row r="423" spans="1:1" ht="13.2">
      <c r="A423" s="48"/>
    </row>
    <row r="424" spans="1:1" ht="13.2">
      <c r="A424" s="48"/>
    </row>
    <row r="425" spans="1:1" ht="13.2">
      <c r="A425" s="48"/>
    </row>
    <row r="426" spans="1:1" ht="13.2">
      <c r="A426" s="48"/>
    </row>
    <row r="427" spans="1:1" ht="13.2">
      <c r="A427" s="48"/>
    </row>
    <row r="428" spans="1:1" ht="13.2">
      <c r="A428" s="48"/>
    </row>
    <row r="429" spans="1:1" ht="13.2">
      <c r="A429" s="48"/>
    </row>
    <row r="430" spans="1:1" ht="13.2">
      <c r="A430" s="48"/>
    </row>
    <row r="431" spans="1:1" ht="13.2">
      <c r="A431" s="48"/>
    </row>
    <row r="432" spans="1:1" ht="13.2">
      <c r="A432" s="48"/>
    </row>
    <row r="433" spans="1:1" ht="13.2">
      <c r="A433" s="48"/>
    </row>
    <row r="434" spans="1:1" ht="13.2">
      <c r="A434" s="48"/>
    </row>
    <row r="435" spans="1:1" ht="13.2">
      <c r="A435" s="48"/>
    </row>
    <row r="436" spans="1:1" ht="13.2">
      <c r="A436" s="48"/>
    </row>
    <row r="437" spans="1:1" ht="13.2">
      <c r="A437" s="48"/>
    </row>
    <row r="438" spans="1:1" ht="13.2">
      <c r="A438" s="48"/>
    </row>
    <row r="439" spans="1:1" ht="13.2">
      <c r="A439" s="48"/>
    </row>
    <row r="440" spans="1:1" ht="13.2">
      <c r="A440" s="48"/>
    </row>
    <row r="441" spans="1:1" ht="13.2">
      <c r="A441" s="48"/>
    </row>
    <row r="442" spans="1:1" ht="13.2">
      <c r="A442" s="48"/>
    </row>
    <row r="443" spans="1:1" ht="13.2">
      <c r="A443" s="48"/>
    </row>
    <row r="444" spans="1:1" ht="13.2">
      <c r="A444" s="48"/>
    </row>
    <row r="445" spans="1:1" ht="13.2">
      <c r="A445" s="48"/>
    </row>
    <row r="446" spans="1:1" ht="13.2">
      <c r="A446" s="48"/>
    </row>
    <row r="447" spans="1:1" ht="13.2">
      <c r="A447" s="48"/>
    </row>
    <row r="448" spans="1:1" ht="13.2">
      <c r="A448" s="48"/>
    </row>
    <row r="449" spans="1:1" ht="13.2">
      <c r="A449" s="48"/>
    </row>
    <row r="450" spans="1:1" ht="13.2">
      <c r="A450" s="48"/>
    </row>
    <row r="451" spans="1:1" ht="13.2">
      <c r="A451" s="48"/>
    </row>
    <row r="452" spans="1:1" ht="13.2">
      <c r="A452" s="48"/>
    </row>
    <row r="453" spans="1:1" ht="13.2">
      <c r="A453" s="48"/>
    </row>
    <row r="454" spans="1:1" ht="13.2">
      <c r="A454" s="48"/>
    </row>
    <row r="455" spans="1:1" ht="13.2">
      <c r="A455" s="48"/>
    </row>
    <row r="456" spans="1:1" ht="13.2">
      <c r="A456" s="48"/>
    </row>
    <row r="457" spans="1:1" ht="13.2">
      <c r="A457" s="48"/>
    </row>
    <row r="458" spans="1:1" ht="13.2">
      <c r="A458" s="48"/>
    </row>
    <row r="459" spans="1:1" ht="13.2">
      <c r="A459" s="48"/>
    </row>
    <row r="460" spans="1:1" ht="13.2">
      <c r="A460" s="48"/>
    </row>
    <row r="461" spans="1:1" ht="13.2">
      <c r="A461" s="48"/>
    </row>
    <row r="462" spans="1:1" ht="13.2">
      <c r="A462" s="48"/>
    </row>
    <row r="463" spans="1:1" ht="13.2">
      <c r="A463" s="48"/>
    </row>
    <row r="464" spans="1:1" ht="13.2">
      <c r="A464" s="48"/>
    </row>
    <row r="465" spans="1:1" ht="13.2">
      <c r="A465" s="48"/>
    </row>
    <row r="466" spans="1:1" ht="13.2">
      <c r="A466" s="48"/>
    </row>
    <row r="467" spans="1:1" ht="13.2">
      <c r="A467" s="48"/>
    </row>
    <row r="468" spans="1:1" ht="13.2">
      <c r="A468" s="48"/>
    </row>
    <row r="469" spans="1:1" ht="13.2">
      <c r="A469" s="48"/>
    </row>
    <row r="470" spans="1:1" ht="13.2">
      <c r="A470" s="48"/>
    </row>
    <row r="471" spans="1:1" ht="13.2">
      <c r="A471" s="48"/>
    </row>
    <row r="472" spans="1:1" ht="13.2">
      <c r="A472" s="48"/>
    </row>
    <row r="473" spans="1:1" ht="13.2">
      <c r="A473" s="48"/>
    </row>
    <row r="474" spans="1:1" ht="13.2">
      <c r="A474" s="48"/>
    </row>
    <row r="475" spans="1:1" ht="13.2">
      <c r="A475" s="48"/>
    </row>
    <row r="476" spans="1:1" ht="13.2">
      <c r="A476" s="48"/>
    </row>
    <row r="477" spans="1:1" ht="13.2">
      <c r="A477" s="48"/>
    </row>
    <row r="478" spans="1:1" ht="13.2">
      <c r="A478" s="48"/>
    </row>
    <row r="479" spans="1:1" ht="13.2">
      <c r="A479" s="48"/>
    </row>
    <row r="480" spans="1:1" ht="13.2">
      <c r="A480" s="48"/>
    </row>
    <row r="481" spans="1:1" ht="13.2">
      <c r="A481" s="48"/>
    </row>
    <row r="482" spans="1:1" ht="13.2">
      <c r="A482" s="48"/>
    </row>
    <row r="483" spans="1:1" ht="13.2">
      <c r="A483" s="48"/>
    </row>
    <row r="484" spans="1:1" ht="13.2">
      <c r="A484" s="48"/>
    </row>
    <row r="485" spans="1:1" ht="13.2">
      <c r="A485" s="48"/>
    </row>
    <row r="486" spans="1:1" ht="13.2">
      <c r="A486" s="48"/>
    </row>
    <row r="487" spans="1:1" ht="13.2">
      <c r="A487" s="48"/>
    </row>
    <row r="488" spans="1:1" ht="13.2">
      <c r="A488" s="48"/>
    </row>
    <row r="489" spans="1:1" ht="13.2">
      <c r="A489" s="48"/>
    </row>
    <row r="490" spans="1:1" ht="13.2">
      <c r="A490" s="48"/>
    </row>
    <row r="491" spans="1:1" ht="13.2">
      <c r="A491" s="48"/>
    </row>
    <row r="492" spans="1:1" ht="13.2">
      <c r="A492" s="48"/>
    </row>
    <row r="493" spans="1:1" ht="13.2">
      <c r="A493" s="48"/>
    </row>
    <row r="494" spans="1:1" ht="13.2">
      <c r="A494" s="48"/>
    </row>
    <row r="495" spans="1:1" ht="13.2">
      <c r="A495" s="48"/>
    </row>
    <row r="496" spans="1:1" ht="13.2">
      <c r="A496" s="48"/>
    </row>
    <row r="497" spans="1:1" ht="13.2">
      <c r="A497" s="48"/>
    </row>
    <row r="498" spans="1:1" ht="13.2">
      <c r="A498" s="48"/>
    </row>
    <row r="499" spans="1:1" ht="13.2">
      <c r="A499" s="48"/>
    </row>
    <row r="500" spans="1:1" ht="13.2">
      <c r="A500" s="48"/>
    </row>
    <row r="501" spans="1:1" ht="13.2">
      <c r="A501" s="48"/>
    </row>
    <row r="502" spans="1:1" ht="13.2">
      <c r="A502" s="48"/>
    </row>
    <row r="503" spans="1:1" ht="13.2">
      <c r="A503" s="48"/>
    </row>
    <row r="504" spans="1:1" ht="13.2">
      <c r="A504" s="48"/>
    </row>
    <row r="505" spans="1:1" ht="13.2">
      <c r="A505" s="48"/>
    </row>
    <row r="506" spans="1:1" ht="13.2">
      <c r="A506" s="48"/>
    </row>
    <row r="507" spans="1:1" ht="13.2">
      <c r="A507" s="48"/>
    </row>
    <row r="508" spans="1:1" ht="13.2">
      <c r="A508" s="48"/>
    </row>
    <row r="509" spans="1:1" ht="13.2">
      <c r="A509" s="48"/>
    </row>
    <row r="510" spans="1:1" ht="13.2">
      <c r="A510" s="48"/>
    </row>
    <row r="511" spans="1:1" ht="13.2">
      <c r="A511" s="48"/>
    </row>
    <row r="512" spans="1:1" ht="13.2">
      <c r="A512" s="48"/>
    </row>
    <row r="513" spans="1:1" ht="13.2">
      <c r="A513" s="48"/>
    </row>
    <row r="514" spans="1:1" ht="13.2">
      <c r="A514" s="48"/>
    </row>
    <row r="515" spans="1:1" ht="13.2">
      <c r="A515" s="48"/>
    </row>
    <row r="516" spans="1:1" ht="13.2">
      <c r="A516" s="48"/>
    </row>
    <row r="517" spans="1:1" ht="13.2">
      <c r="A517" s="48"/>
    </row>
    <row r="518" spans="1:1" ht="13.2">
      <c r="A518" s="48"/>
    </row>
    <row r="519" spans="1:1" ht="13.2">
      <c r="A519" s="48"/>
    </row>
    <row r="520" spans="1:1" ht="13.2">
      <c r="A520" s="48"/>
    </row>
    <row r="521" spans="1:1" ht="13.2">
      <c r="A521" s="48"/>
    </row>
    <row r="522" spans="1:1" ht="13.2">
      <c r="A522" s="48"/>
    </row>
    <row r="523" spans="1:1" ht="13.2">
      <c r="A523" s="48"/>
    </row>
    <row r="524" spans="1:1" ht="13.2">
      <c r="A524" s="48"/>
    </row>
    <row r="525" spans="1:1" ht="13.2">
      <c r="A525" s="48"/>
    </row>
    <row r="526" spans="1:1" ht="13.2">
      <c r="A526" s="48"/>
    </row>
    <row r="527" spans="1:1" ht="13.2">
      <c r="A527" s="48"/>
    </row>
    <row r="528" spans="1:1" ht="13.2">
      <c r="A528" s="48"/>
    </row>
    <row r="529" spans="1:1" ht="13.2">
      <c r="A529" s="48"/>
    </row>
    <row r="530" spans="1:1" ht="13.2">
      <c r="A530" s="48"/>
    </row>
    <row r="531" spans="1:1" ht="13.2">
      <c r="A531" s="48"/>
    </row>
    <row r="532" spans="1:1" ht="13.2">
      <c r="A532" s="48"/>
    </row>
    <row r="533" spans="1:1" ht="13.2">
      <c r="A533" s="48"/>
    </row>
    <row r="534" spans="1:1" ht="13.2">
      <c r="A534" s="48"/>
    </row>
    <row r="535" spans="1:1" ht="13.2">
      <c r="A535" s="48"/>
    </row>
    <row r="536" spans="1:1" ht="13.2">
      <c r="A536" s="48"/>
    </row>
    <row r="537" spans="1:1" ht="13.2">
      <c r="A537" s="48"/>
    </row>
    <row r="538" spans="1:1" ht="13.2">
      <c r="A538" s="48"/>
    </row>
    <row r="539" spans="1:1" ht="13.2">
      <c r="A539" s="48"/>
    </row>
    <row r="540" spans="1:1" ht="13.2">
      <c r="A540" s="48"/>
    </row>
    <row r="541" spans="1:1" ht="13.2">
      <c r="A541" s="48"/>
    </row>
    <row r="542" spans="1:1" ht="13.2">
      <c r="A542" s="48"/>
    </row>
    <row r="543" spans="1:1" ht="13.2">
      <c r="A543" s="48"/>
    </row>
    <row r="544" spans="1:1" ht="13.2">
      <c r="A544" s="48"/>
    </row>
    <row r="545" spans="1:1" ht="13.2">
      <c r="A545" s="48"/>
    </row>
    <row r="546" spans="1:1" ht="13.2">
      <c r="A546" s="48"/>
    </row>
    <row r="547" spans="1:1" ht="13.2">
      <c r="A547" s="48"/>
    </row>
    <row r="548" spans="1:1" ht="13.2">
      <c r="A548" s="48"/>
    </row>
    <row r="549" spans="1:1" ht="13.2">
      <c r="A549" s="48"/>
    </row>
    <row r="550" spans="1:1" ht="13.2">
      <c r="A550" s="48"/>
    </row>
    <row r="551" spans="1:1" ht="13.2">
      <c r="A551" s="48"/>
    </row>
    <row r="552" spans="1:1" ht="13.2">
      <c r="A552" s="48"/>
    </row>
    <row r="553" spans="1:1" ht="13.2">
      <c r="A553" s="48"/>
    </row>
    <row r="554" spans="1:1" ht="13.2">
      <c r="A554" s="48"/>
    </row>
    <row r="555" spans="1:1" ht="13.2">
      <c r="A555" s="48"/>
    </row>
    <row r="556" spans="1:1" ht="13.2">
      <c r="A556" s="48"/>
    </row>
    <row r="557" spans="1:1" ht="13.2">
      <c r="A557" s="48"/>
    </row>
    <row r="558" spans="1:1" ht="13.2">
      <c r="A558" s="48"/>
    </row>
    <row r="559" spans="1:1" ht="13.2">
      <c r="A559" s="48"/>
    </row>
    <row r="560" spans="1:1" ht="13.2">
      <c r="A560" s="48"/>
    </row>
    <row r="561" spans="1:1" ht="13.2">
      <c r="A561" s="48"/>
    </row>
    <row r="562" spans="1:1" ht="13.2">
      <c r="A562" s="48"/>
    </row>
    <row r="563" spans="1:1" ht="13.2">
      <c r="A563" s="48"/>
    </row>
    <row r="564" spans="1:1" ht="13.2">
      <c r="A564" s="48"/>
    </row>
    <row r="565" spans="1:1" ht="13.2">
      <c r="A565" s="48"/>
    </row>
    <row r="566" spans="1:1" ht="13.2">
      <c r="A566" s="48"/>
    </row>
    <row r="567" spans="1:1" ht="13.2">
      <c r="A567" s="48"/>
    </row>
    <row r="568" spans="1:1" ht="13.2">
      <c r="A568" s="48"/>
    </row>
    <row r="569" spans="1:1" ht="13.2">
      <c r="A569" s="48"/>
    </row>
    <row r="570" spans="1:1" ht="13.2">
      <c r="A570" s="48"/>
    </row>
    <row r="571" spans="1:1" ht="13.2">
      <c r="A571" s="48"/>
    </row>
    <row r="572" spans="1:1" ht="13.2">
      <c r="A572" s="48"/>
    </row>
    <row r="573" spans="1:1" ht="13.2">
      <c r="A573" s="48"/>
    </row>
    <row r="574" spans="1:1" ht="13.2">
      <c r="A574" s="48"/>
    </row>
    <row r="575" spans="1:1" ht="13.2">
      <c r="A575" s="48"/>
    </row>
    <row r="576" spans="1:1" ht="13.2">
      <c r="A576" s="48"/>
    </row>
    <row r="577" spans="1:1" ht="13.2">
      <c r="A577" s="48"/>
    </row>
    <row r="578" spans="1:1" ht="13.2">
      <c r="A578" s="48"/>
    </row>
    <row r="579" spans="1:1" ht="13.2">
      <c r="A579" s="48"/>
    </row>
    <row r="580" spans="1:1" ht="13.2">
      <c r="A580" s="48"/>
    </row>
    <row r="581" spans="1:1" ht="13.2">
      <c r="A581" s="48"/>
    </row>
    <row r="582" spans="1:1" ht="13.2">
      <c r="A582" s="48"/>
    </row>
    <row r="583" spans="1:1" ht="13.2">
      <c r="A583" s="48"/>
    </row>
    <row r="584" spans="1:1" ht="13.2">
      <c r="A584" s="48"/>
    </row>
    <row r="585" spans="1:1" ht="13.2">
      <c r="A585" s="48"/>
    </row>
    <row r="586" spans="1:1" ht="13.2">
      <c r="A586" s="48"/>
    </row>
    <row r="587" spans="1:1" ht="13.2">
      <c r="A587" s="48"/>
    </row>
    <row r="588" spans="1:1" ht="13.2">
      <c r="A588" s="48"/>
    </row>
    <row r="589" spans="1:1" ht="13.2">
      <c r="A589" s="48"/>
    </row>
    <row r="590" spans="1:1" ht="13.2">
      <c r="A590" s="48"/>
    </row>
    <row r="591" spans="1:1" ht="13.2">
      <c r="A591" s="48"/>
    </row>
    <row r="592" spans="1:1" ht="13.2">
      <c r="A592" s="48"/>
    </row>
    <row r="593" spans="1:1" ht="13.2">
      <c r="A593" s="48"/>
    </row>
    <row r="594" spans="1:1" ht="13.2">
      <c r="A594" s="48"/>
    </row>
    <row r="595" spans="1:1" ht="13.2">
      <c r="A595" s="48"/>
    </row>
    <row r="596" spans="1:1" ht="13.2">
      <c r="A596" s="48"/>
    </row>
    <row r="597" spans="1:1" ht="13.2">
      <c r="A597" s="48"/>
    </row>
    <row r="598" spans="1:1" ht="13.2">
      <c r="A598" s="48"/>
    </row>
    <row r="599" spans="1:1" ht="13.2">
      <c r="A599" s="48"/>
    </row>
    <row r="600" spans="1:1" ht="13.2">
      <c r="A600" s="48"/>
    </row>
    <row r="601" spans="1:1" ht="13.2">
      <c r="A601" s="48"/>
    </row>
    <row r="602" spans="1:1" ht="13.2">
      <c r="A602" s="48"/>
    </row>
    <row r="603" spans="1:1" ht="13.2">
      <c r="A603" s="48"/>
    </row>
    <row r="604" spans="1:1" ht="13.2">
      <c r="A604" s="48"/>
    </row>
    <row r="605" spans="1:1" ht="13.2">
      <c r="A605" s="48"/>
    </row>
    <row r="606" spans="1:1" ht="13.2">
      <c r="A606" s="48"/>
    </row>
    <row r="607" spans="1:1" ht="13.2">
      <c r="A607" s="48"/>
    </row>
    <row r="608" spans="1:1" ht="13.2">
      <c r="A608" s="48"/>
    </row>
    <row r="609" spans="1:1" ht="13.2">
      <c r="A609" s="48"/>
    </row>
    <row r="610" spans="1:1" ht="13.2">
      <c r="A610" s="48"/>
    </row>
    <row r="611" spans="1:1" ht="13.2">
      <c r="A611" s="48"/>
    </row>
    <row r="612" spans="1:1" ht="13.2">
      <c r="A612" s="48"/>
    </row>
    <row r="613" spans="1:1" ht="13.2">
      <c r="A613" s="48"/>
    </row>
    <row r="614" spans="1:1" ht="13.2">
      <c r="A614" s="48"/>
    </row>
    <row r="615" spans="1:1" ht="13.2">
      <c r="A615" s="48"/>
    </row>
    <row r="616" spans="1:1" ht="13.2">
      <c r="A616" s="48"/>
    </row>
    <row r="617" spans="1:1" ht="13.2">
      <c r="A617" s="48"/>
    </row>
    <row r="618" spans="1:1" ht="13.2">
      <c r="A618" s="48"/>
    </row>
    <row r="619" spans="1:1" ht="13.2">
      <c r="A619" s="48"/>
    </row>
    <row r="620" spans="1:1" ht="13.2">
      <c r="A620" s="48"/>
    </row>
    <row r="621" spans="1:1" ht="13.2">
      <c r="A621" s="48"/>
    </row>
    <row r="622" spans="1:1" ht="13.2">
      <c r="A622" s="48"/>
    </row>
    <row r="623" spans="1:1" ht="13.2">
      <c r="A623" s="48"/>
    </row>
    <row r="624" spans="1:1" ht="13.2">
      <c r="A624" s="48"/>
    </row>
    <row r="625" spans="1:1" ht="13.2">
      <c r="A625" s="48"/>
    </row>
    <row r="626" spans="1:1" ht="13.2">
      <c r="A626" s="48"/>
    </row>
    <row r="627" spans="1:1" ht="13.2">
      <c r="A627" s="48"/>
    </row>
    <row r="628" spans="1:1" ht="13.2">
      <c r="A628" s="48"/>
    </row>
    <row r="629" spans="1:1" ht="13.2">
      <c r="A629" s="48"/>
    </row>
    <row r="630" spans="1:1" ht="13.2">
      <c r="A630" s="48"/>
    </row>
    <row r="631" spans="1:1" ht="13.2">
      <c r="A631" s="48"/>
    </row>
    <row r="632" spans="1:1" ht="13.2">
      <c r="A632" s="48"/>
    </row>
    <row r="633" spans="1:1" ht="13.2">
      <c r="A633" s="48"/>
    </row>
    <row r="634" spans="1:1" ht="13.2">
      <c r="A634" s="48"/>
    </row>
    <row r="635" spans="1:1" ht="13.2">
      <c r="A635" s="48"/>
    </row>
    <row r="636" spans="1:1" ht="13.2">
      <c r="A636" s="48"/>
    </row>
    <row r="637" spans="1:1" ht="13.2">
      <c r="A637" s="48"/>
    </row>
    <row r="638" spans="1:1" ht="13.2">
      <c r="A638" s="48"/>
    </row>
    <row r="639" spans="1:1" ht="13.2">
      <c r="A639" s="48"/>
    </row>
    <row r="640" spans="1:1" ht="13.2">
      <c r="A640" s="48"/>
    </row>
    <row r="641" spans="1:1" ht="13.2">
      <c r="A641" s="48"/>
    </row>
    <row r="642" spans="1:1" ht="13.2">
      <c r="A642" s="48"/>
    </row>
    <row r="643" spans="1:1" ht="13.2">
      <c r="A643" s="48"/>
    </row>
    <row r="644" spans="1:1" ht="13.2">
      <c r="A644" s="48"/>
    </row>
    <row r="645" spans="1:1" ht="13.2">
      <c r="A645" s="48"/>
    </row>
    <row r="646" spans="1:1" ht="13.2">
      <c r="A646" s="48"/>
    </row>
    <row r="647" spans="1:1" ht="13.2">
      <c r="A647" s="48"/>
    </row>
    <row r="648" spans="1:1" ht="13.2">
      <c r="A648" s="48"/>
    </row>
    <row r="649" spans="1:1" ht="13.2">
      <c r="A649" s="48"/>
    </row>
    <row r="650" spans="1:1" ht="13.2">
      <c r="A650" s="48"/>
    </row>
    <row r="651" spans="1:1" ht="13.2">
      <c r="A651" s="48"/>
    </row>
    <row r="652" spans="1:1" ht="13.2">
      <c r="A652" s="48"/>
    </row>
    <row r="653" spans="1:1" ht="13.2">
      <c r="A653" s="48"/>
    </row>
    <row r="654" spans="1:1" ht="13.2">
      <c r="A654" s="48"/>
    </row>
    <row r="655" spans="1:1" ht="13.2">
      <c r="A655" s="48"/>
    </row>
    <row r="656" spans="1:1" ht="13.2">
      <c r="A656" s="48"/>
    </row>
    <row r="657" spans="1:1" ht="13.2">
      <c r="A657" s="48"/>
    </row>
    <row r="658" spans="1:1" ht="13.2">
      <c r="A658" s="48"/>
    </row>
    <row r="659" spans="1:1" ht="13.2">
      <c r="A659" s="48"/>
    </row>
    <row r="660" spans="1:1" ht="13.2">
      <c r="A660" s="48"/>
    </row>
    <row r="661" spans="1:1" ht="13.2">
      <c r="A661" s="48"/>
    </row>
    <row r="662" spans="1:1" ht="13.2">
      <c r="A662" s="48"/>
    </row>
    <row r="663" spans="1:1" ht="13.2">
      <c r="A663" s="48"/>
    </row>
    <row r="664" spans="1:1" ht="13.2">
      <c r="A664" s="48"/>
    </row>
    <row r="665" spans="1:1" ht="13.2">
      <c r="A665" s="48"/>
    </row>
    <row r="666" spans="1:1" ht="13.2">
      <c r="A666" s="48"/>
    </row>
    <row r="667" spans="1:1" ht="13.2">
      <c r="A667" s="48"/>
    </row>
    <row r="668" spans="1:1" ht="13.2">
      <c r="A668" s="48"/>
    </row>
    <row r="669" spans="1:1" ht="13.2">
      <c r="A669" s="48"/>
    </row>
    <row r="670" spans="1:1" ht="13.2">
      <c r="A670" s="48"/>
    </row>
    <row r="671" spans="1:1" ht="13.2">
      <c r="A671" s="48"/>
    </row>
    <row r="672" spans="1:1" ht="13.2">
      <c r="A672" s="48"/>
    </row>
    <row r="673" spans="1:1" ht="13.2">
      <c r="A673" s="48"/>
    </row>
    <row r="674" spans="1:1" ht="13.2">
      <c r="A674" s="48"/>
    </row>
    <row r="675" spans="1:1" ht="13.2">
      <c r="A675" s="48"/>
    </row>
    <row r="676" spans="1:1" ht="13.2">
      <c r="A676" s="48"/>
    </row>
    <row r="677" spans="1:1" ht="13.2">
      <c r="A677" s="48"/>
    </row>
    <row r="678" spans="1:1" ht="13.2">
      <c r="A678" s="48"/>
    </row>
    <row r="679" spans="1:1" ht="13.2">
      <c r="A679" s="48"/>
    </row>
    <row r="680" spans="1:1" ht="13.2">
      <c r="A680" s="48"/>
    </row>
    <row r="681" spans="1:1" ht="13.2">
      <c r="A681" s="48"/>
    </row>
    <row r="682" spans="1:1" ht="13.2">
      <c r="A682" s="48"/>
    </row>
    <row r="683" spans="1:1" ht="13.2">
      <c r="A683" s="48"/>
    </row>
    <row r="684" spans="1:1" ht="13.2">
      <c r="A684" s="48"/>
    </row>
    <row r="685" spans="1:1" ht="13.2">
      <c r="A685" s="48"/>
    </row>
    <row r="686" spans="1:1" ht="13.2">
      <c r="A686" s="48"/>
    </row>
    <row r="687" spans="1:1" ht="13.2">
      <c r="A687" s="48"/>
    </row>
    <row r="688" spans="1:1" ht="13.2">
      <c r="A688" s="48"/>
    </row>
    <row r="689" spans="1:1" ht="13.2">
      <c r="A689" s="48"/>
    </row>
    <row r="690" spans="1:1" ht="13.2">
      <c r="A690" s="48"/>
    </row>
    <row r="691" spans="1:1" ht="13.2">
      <c r="A691" s="48"/>
    </row>
    <row r="692" spans="1:1" ht="13.2">
      <c r="A692" s="48"/>
    </row>
    <row r="693" spans="1:1" ht="13.2">
      <c r="A693" s="48"/>
    </row>
    <row r="694" spans="1:1" ht="13.2">
      <c r="A694" s="48"/>
    </row>
    <row r="695" spans="1:1" ht="13.2">
      <c r="A695" s="48"/>
    </row>
    <row r="696" spans="1:1" ht="13.2">
      <c r="A696" s="48"/>
    </row>
    <row r="697" spans="1:1" ht="13.2">
      <c r="A697" s="48"/>
    </row>
    <row r="698" spans="1:1" ht="13.2">
      <c r="A698" s="48"/>
    </row>
    <row r="699" spans="1:1" ht="13.2">
      <c r="A699" s="48"/>
    </row>
    <row r="700" spans="1:1" ht="13.2">
      <c r="A700" s="48"/>
    </row>
    <row r="701" spans="1:1" ht="13.2">
      <c r="A701" s="48"/>
    </row>
    <row r="702" spans="1:1" ht="13.2">
      <c r="A702" s="48"/>
    </row>
    <row r="703" spans="1:1" ht="13.2">
      <c r="A703" s="48"/>
    </row>
    <row r="704" spans="1:1" ht="13.2">
      <c r="A704" s="48"/>
    </row>
    <row r="705" spans="1:1" ht="13.2">
      <c r="A705" s="48"/>
    </row>
    <row r="706" spans="1:1" ht="13.2">
      <c r="A706" s="48"/>
    </row>
    <row r="707" spans="1:1" ht="13.2">
      <c r="A707" s="48"/>
    </row>
    <row r="708" spans="1:1" ht="13.2">
      <c r="A708" s="48"/>
    </row>
    <row r="709" spans="1:1" ht="13.2">
      <c r="A709" s="48"/>
    </row>
    <row r="710" spans="1:1" ht="13.2">
      <c r="A710" s="48"/>
    </row>
    <row r="711" spans="1:1" ht="13.2">
      <c r="A711" s="48"/>
    </row>
    <row r="712" spans="1:1" ht="13.2">
      <c r="A712" s="48"/>
    </row>
    <row r="713" spans="1:1" ht="13.2">
      <c r="A713" s="48"/>
    </row>
    <row r="714" spans="1:1" ht="13.2">
      <c r="A714" s="48"/>
    </row>
    <row r="715" spans="1:1" ht="13.2">
      <c r="A715" s="48"/>
    </row>
    <row r="716" spans="1:1" ht="13.2">
      <c r="A716" s="48"/>
    </row>
    <row r="717" spans="1:1" ht="13.2">
      <c r="A717" s="48"/>
    </row>
    <row r="718" spans="1:1" ht="13.2">
      <c r="A718" s="48"/>
    </row>
    <row r="719" spans="1:1" ht="13.2">
      <c r="A719" s="48"/>
    </row>
    <row r="720" spans="1:1" ht="13.2">
      <c r="A720" s="48"/>
    </row>
    <row r="721" spans="1:1" ht="13.2">
      <c r="A721" s="48"/>
    </row>
    <row r="722" spans="1:1" ht="13.2">
      <c r="A722" s="48"/>
    </row>
    <row r="723" spans="1:1" ht="13.2">
      <c r="A723" s="48"/>
    </row>
    <row r="724" spans="1:1" ht="13.2">
      <c r="A724" s="48"/>
    </row>
    <row r="725" spans="1:1" ht="13.2">
      <c r="A725" s="48"/>
    </row>
    <row r="726" spans="1:1" ht="13.2">
      <c r="A726" s="48"/>
    </row>
    <row r="727" spans="1:1" ht="13.2">
      <c r="A727" s="48"/>
    </row>
    <row r="728" spans="1:1" ht="13.2">
      <c r="A728" s="48"/>
    </row>
    <row r="729" spans="1:1" ht="13.2">
      <c r="A729" s="48"/>
    </row>
    <row r="730" spans="1:1" ht="13.2">
      <c r="A730" s="48"/>
    </row>
    <row r="731" spans="1:1" ht="13.2">
      <c r="A731" s="48"/>
    </row>
    <row r="732" spans="1:1" ht="13.2">
      <c r="A732" s="48"/>
    </row>
    <row r="733" spans="1:1" ht="13.2">
      <c r="A733" s="48"/>
    </row>
    <row r="734" spans="1:1" ht="13.2">
      <c r="A734" s="48"/>
    </row>
    <row r="735" spans="1:1" ht="13.2">
      <c r="A735" s="48"/>
    </row>
    <row r="736" spans="1:1" ht="13.2">
      <c r="A736" s="48"/>
    </row>
    <row r="737" spans="1:1" ht="13.2">
      <c r="A737" s="48"/>
    </row>
    <row r="738" spans="1:1" ht="13.2">
      <c r="A738" s="48"/>
    </row>
    <row r="739" spans="1:1" ht="13.2">
      <c r="A739" s="48"/>
    </row>
    <row r="740" spans="1:1" ht="13.2">
      <c r="A740" s="48"/>
    </row>
    <row r="741" spans="1:1" ht="13.2">
      <c r="A741" s="48"/>
    </row>
    <row r="742" spans="1:1" ht="13.2">
      <c r="A742" s="48"/>
    </row>
    <row r="743" spans="1:1" ht="13.2">
      <c r="A743" s="48"/>
    </row>
    <row r="744" spans="1:1" ht="13.2">
      <c r="A744" s="48"/>
    </row>
    <row r="745" spans="1:1" ht="13.2">
      <c r="A745" s="48"/>
    </row>
    <row r="746" spans="1:1" ht="13.2">
      <c r="A746" s="48"/>
    </row>
    <row r="747" spans="1:1" ht="13.2">
      <c r="A747" s="48"/>
    </row>
    <row r="748" spans="1:1" ht="13.2">
      <c r="A748" s="48"/>
    </row>
    <row r="749" spans="1:1" ht="13.2">
      <c r="A749" s="48"/>
    </row>
    <row r="750" spans="1:1" ht="13.2">
      <c r="A750" s="48"/>
    </row>
    <row r="751" spans="1:1" ht="13.2">
      <c r="A751" s="48"/>
    </row>
    <row r="752" spans="1:1" ht="13.2">
      <c r="A752" s="48"/>
    </row>
    <row r="753" spans="1:1" ht="13.2">
      <c r="A753" s="48"/>
    </row>
    <row r="754" spans="1:1" ht="13.2">
      <c r="A754" s="48"/>
    </row>
    <row r="755" spans="1:1" ht="13.2">
      <c r="A755" s="48"/>
    </row>
    <row r="756" spans="1:1" ht="13.2">
      <c r="A756" s="48"/>
    </row>
    <row r="757" spans="1:1" ht="13.2">
      <c r="A757" s="48"/>
    </row>
    <row r="758" spans="1:1" ht="13.2">
      <c r="A758" s="48"/>
    </row>
    <row r="759" spans="1:1" ht="13.2">
      <c r="A759" s="48"/>
    </row>
    <row r="760" spans="1:1" ht="13.2">
      <c r="A760" s="48"/>
    </row>
    <row r="761" spans="1:1" ht="13.2">
      <c r="A761" s="48"/>
    </row>
    <row r="762" spans="1:1" ht="13.2">
      <c r="A762" s="48"/>
    </row>
    <row r="763" spans="1:1" ht="13.2">
      <c r="A763" s="48"/>
    </row>
    <row r="764" spans="1:1" ht="13.2">
      <c r="A764" s="48"/>
    </row>
    <row r="765" spans="1:1" ht="13.2">
      <c r="A765" s="48"/>
    </row>
    <row r="766" spans="1:1" ht="13.2">
      <c r="A766" s="48"/>
    </row>
    <row r="767" spans="1:1" ht="13.2">
      <c r="A767" s="48"/>
    </row>
    <row r="768" spans="1:1" ht="13.2">
      <c r="A768" s="48"/>
    </row>
    <row r="769" spans="1:1" ht="13.2">
      <c r="A769" s="48"/>
    </row>
    <row r="770" spans="1:1" ht="13.2">
      <c r="A770" s="48"/>
    </row>
    <row r="771" spans="1:1" ht="13.2">
      <c r="A771" s="48"/>
    </row>
    <row r="772" spans="1:1" ht="13.2">
      <c r="A772" s="48"/>
    </row>
    <row r="773" spans="1:1" ht="13.2">
      <c r="A773" s="48"/>
    </row>
    <row r="774" spans="1:1" ht="13.2">
      <c r="A774" s="48"/>
    </row>
    <row r="775" spans="1:1" ht="13.2">
      <c r="A775" s="48"/>
    </row>
    <row r="776" spans="1:1" ht="13.2">
      <c r="A776" s="48"/>
    </row>
    <row r="777" spans="1:1" ht="13.2">
      <c r="A777" s="48"/>
    </row>
    <row r="778" spans="1:1" ht="13.2">
      <c r="A778" s="48"/>
    </row>
    <row r="779" spans="1:1" ht="13.2">
      <c r="A779" s="48"/>
    </row>
    <row r="780" spans="1:1" ht="13.2">
      <c r="A780" s="48"/>
    </row>
    <row r="781" spans="1:1" ht="13.2">
      <c r="A781" s="48"/>
    </row>
    <row r="782" spans="1:1" ht="13.2">
      <c r="A782" s="48"/>
    </row>
    <row r="783" spans="1:1" ht="13.2">
      <c r="A783" s="48"/>
    </row>
    <row r="784" spans="1:1" ht="13.2">
      <c r="A784" s="48"/>
    </row>
    <row r="785" spans="1:1" ht="13.2">
      <c r="A785" s="48"/>
    </row>
    <row r="786" spans="1:1" ht="13.2">
      <c r="A786" s="48"/>
    </row>
    <row r="787" spans="1:1" ht="13.2">
      <c r="A787" s="48"/>
    </row>
    <row r="788" spans="1:1" ht="13.2">
      <c r="A788" s="48"/>
    </row>
    <row r="789" spans="1:1" ht="13.2">
      <c r="A789" s="48"/>
    </row>
    <row r="790" spans="1:1" ht="13.2">
      <c r="A790" s="48"/>
    </row>
    <row r="791" spans="1:1" ht="13.2">
      <c r="A791" s="48"/>
    </row>
    <row r="792" spans="1:1" ht="13.2">
      <c r="A792" s="48"/>
    </row>
    <row r="793" spans="1:1" ht="13.2">
      <c r="A793" s="48"/>
    </row>
    <row r="794" spans="1:1" ht="13.2">
      <c r="A794" s="48"/>
    </row>
    <row r="795" spans="1:1" ht="13.2">
      <c r="A795" s="48"/>
    </row>
    <row r="796" spans="1:1" ht="13.2">
      <c r="A796" s="48"/>
    </row>
    <row r="797" spans="1:1" ht="13.2">
      <c r="A797" s="48"/>
    </row>
    <row r="798" spans="1:1" ht="13.2">
      <c r="A798" s="48"/>
    </row>
    <row r="799" spans="1:1" ht="13.2">
      <c r="A799" s="48"/>
    </row>
    <row r="800" spans="1:1" ht="13.2">
      <c r="A800" s="48"/>
    </row>
    <row r="801" spans="1:1" ht="13.2">
      <c r="A801" s="48"/>
    </row>
    <row r="802" spans="1:1" ht="13.2">
      <c r="A802" s="48"/>
    </row>
    <row r="803" spans="1:1" ht="13.2">
      <c r="A803" s="48"/>
    </row>
    <row r="804" spans="1:1" ht="13.2">
      <c r="A804" s="48"/>
    </row>
    <row r="805" spans="1:1" ht="13.2">
      <c r="A805" s="48"/>
    </row>
    <row r="806" spans="1:1" ht="13.2">
      <c r="A806" s="48"/>
    </row>
    <row r="807" spans="1:1" ht="13.2">
      <c r="A807" s="48"/>
    </row>
    <row r="808" spans="1:1" ht="13.2">
      <c r="A808" s="48"/>
    </row>
    <row r="809" spans="1:1" ht="13.2">
      <c r="A809" s="48"/>
    </row>
    <row r="810" spans="1:1" ht="13.2">
      <c r="A810" s="48"/>
    </row>
    <row r="811" spans="1:1" ht="13.2">
      <c r="A811" s="48"/>
    </row>
    <row r="812" spans="1:1" ht="13.2">
      <c r="A812" s="48"/>
    </row>
    <row r="813" spans="1:1" ht="13.2">
      <c r="A813" s="48"/>
    </row>
    <row r="814" spans="1:1" ht="13.2">
      <c r="A814" s="48"/>
    </row>
    <row r="815" spans="1:1" ht="13.2">
      <c r="A815" s="48"/>
    </row>
    <row r="816" spans="1:1" ht="13.2">
      <c r="A816" s="48"/>
    </row>
    <row r="817" spans="1:1" ht="13.2">
      <c r="A817" s="48"/>
    </row>
    <row r="818" spans="1:1" ht="13.2">
      <c r="A818" s="48"/>
    </row>
    <row r="819" spans="1:1" ht="13.2">
      <c r="A819" s="48"/>
    </row>
  </sheetData>
  <mergeCells count="3">
    <mergeCell ref="A2:A5"/>
    <mergeCell ref="F6:T6"/>
    <mergeCell ref="A1:T1"/>
  </mergeCells>
  <conditionalFormatting sqref="N7:N133">
    <cfRule type="expression" dxfId="18" priority="1">
      <formula>N7&gt;FLOOR(O7/4,1)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08"/>
  <sheetViews>
    <sheetView workbookViewId="0"/>
  </sheetViews>
  <sheetFormatPr defaultColWidth="14.44140625" defaultRowHeight="15.75" customHeight="1"/>
  <sheetData>
    <row r="1" spans="1:28" ht="13.2">
      <c r="A1" s="1" t="s">
        <v>0</v>
      </c>
      <c r="B1" s="1"/>
      <c r="C1" s="2" t="s">
        <v>1</v>
      </c>
      <c r="E1" s="3" t="s">
        <v>2</v>
      </c>
      <c r="G1" s="3" t="s">
        <v>3</v>
      </c>
    </row>
    <row r="2" spans="1:28" ht="60">
      <c r="A2" s="57" t="s">
        <v>0</v>
      </c>
      <c r="B2" s="4" t="s">
        <v>0</v>
      </c>
      <c r="C2" s="58" t="s">
        <v>1</v>
      </c>
      <c r="D2" s="4" t="s">
        <v>1</v>
      </c>
      <c r="E2" s="58" t="s">
        <v>2</v>
      </c>
      <c r="F2" s="5" t="s">
        <v>2</v>
      </c>
      <c r="G2" s="58" t="s">
        <v>3</v>
      </c>
      <c r="H2" s="6" t="s">
        <v>4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3.2">
      <c r="A3" s="50"/>
      <c r="B3" s="7"/>
      <c r="C3" s="59"/>
      <c r="D3" s="7"/>
      <c r="E3" s="59"/>
      <c r="F3" s="7"/>
      <c r="G3" s="59"/>
      <c r="H3" s="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3.2">
      <c r="A4" s="50"/>
      <c r="B4" s="8" t="str">
        <f ca="1">IFERROR(__xludf.DUMMYFUNCTION("IMPORTRANGE(""1WoEjuOiwKfacCzMwjiDTXHBR8ahOEqnGnY5NOSM40Ic"",""SEM2!e4"")"),"0")</f>
        <v>0</v>
      </c>
      <c r="C4" s="59"/>
      <c r="D4" s="8" t="str">
        <f ca="1">IFERROR(__xludf.DUMMYFUNCTION("IMPORTRANGE(""10Gduxw5AUy8cEM4HAsDmB-LJgkNqlp0hDtGBhUn59w4"",""SEM2!e4"")"),"0")</f>
        <v>0</v>
      </c>
      <c r="E4" s="59"/>
      <c r="F4" s="8" t="str">
        <f ca="1">IFERROR(__xludf.DUMMYFUNCTION("IMPORTRANGE(""1J2GZhFkksEqsXeb9gH18z6QMx_MeIcWP7lO3pLxDwuM"",""sem2!e4"")"),"5")</f>
        <v>5</v>
      </c>
      <c r="G4" s="59"/>
      <c r="H4" s="8" t="str">
        <f ca="1">IFERROR(__xludf.DUMMYFUNCTION("IMPORTRANGE(""1MDmCsICNYD1V5mfCJgTPXws2AmZLNy1sh6K9lPCr9FI"",""SEM2!B4"")"),"12")</f>
        <v>12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3.2">
      <c r="A5" s="51"/>
      <c r="B5" s="9"/>
      <c r="C5" s="60"/>
      <c r="D5" s="9"/>
      <c r="E5" s="60"/>
      <c r="F5" s="9"/>
      <c r="G5" s="60"/>
      <c r="H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">
      <c r="A6" s="10" t="s">
        <v>5</v>
      </c>
      <c r="B6" s="11"/>
      <c r="C6" s="12" t="s">
        <v>5</v>
      </c>
      <c r="D6" s="11"/>
      <c r="E6" s="12" t="s">
        <v>5</v>
      </c>
      <c r="F6" s="11"/>
      <c r="G6" s="12" t="s">
        <v>5</v>
      </c>
      <c r="H6" s="1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4.4">
      <c r="A7" s="13">
        <v>152</v>
      </c>
      <c r="B7" t="str">
        <f ca="1">IFERROR(__xludf.DUMMYFUNCTION("IMPORTRANGE(""1WoEjuOiwKfacCzMwjiDTXHBR8ahOEqnGnY5NOSM40Ic"",""SEM2!e6:e150"")"),"0")</f>
        <v>0</v>
      </c>
      <c r="C7" s="14">
        <v>151</v>
      </c>
      <c r="D7" t="str">
        <f ca="1">IFERROR(__xludf.DUMMYFUNCTION("IMPORTRANGE(""10Gduxw5AUy8cEM4HAsDmB-LJgkNqlp0hDtGBhUn59w4"",""SEM2!e6:e150"")"),"0")</f>
        <v>0</v>
      </c>
      <c r="E7" s="13">
        <v>152</v>
      </c>
      <c r="F7" t="str">
        <f ca="1">IFERROR(__xludf.DUMMYFUNCTION("IMPORTRANGE(""1J2GZhFkksEqsXeb9gH18z6QMx_MeIcWP7lO3pLxDwuM"",""sem2!e6:e150"")"),"4")</f>
        <v>4</v>
      </c>
      <c r="G7" s="14">
        <v>151</v>
      </c>
      <c r="H7" t="str">
        <f ca="1">IFERROR(__xludf.DUMMYFUNCTION("IMPORTRANGE(""1MDmCsICNYD1V5mfCJgTPXws2AmZLNy1sh6K9lPCr9FI"",""SEM2!B6:B130"")"),"8")</f>
        <v>8</v>
      </c>
    </row>
    <row r="8" spans="1:28" ht="14.4">
      <c r="A8" s="13">
        <v>164</v>
      </c>
      <c r="B8">
        <v>0</v>
      </c>
      <c r="C8" s="13">
        <v>154</v>
      </c>
      <c r="D8">
        <v>0</v>
      </c>
      <c r="E8" s="13">
        <v>159</v>
      </c>
      <c r="F8">
        <v>5</v>
      </c>
      <c r="G8" s="13">
        <v>154</v>
      </c>
      <c r="H8">
        <v>3</v>
      </c>
    </row>
    <row r="9" spans="1:28" ht="14.4">
      <c r="A9" s="13">
        <v>166</v>
      </c>
      <c r="B9">
        <v>0</v>
      </c>
      <c r="C9" s="13">
        <v>155</v>
      </c>
      <c r="D9">
        <v>0</v>
      </c>
      <c r="E9" s="13">
        <v>161</v>
      </c>
      <c r="F9">
        <v>5</v>
      </c>
      <c r="G9" s="13">
        <v>155</v>
      </c>
      <c r="H9">
        <v>1</v>
      </c>
    </row>
    <row r="10" spans="1:28" ht="14.4">
      <c r="A10" s="13">
        <v>177</v>
      </c>
      <c r="B10">
        <v>0</v>
      </c>
      <c r="C10" s="13">
        <v>156</v>
      </c>
      <c r="D10">
        <v>0</v>
      </c>
      <c r="E10" s="13">
        <v>162</v>
      </c>
      <c r="F10">
        <v>5</v>
      </c>
      <c r="G10" s="13">
        <v>156</v>
      </c>
      <c r="H10">
        <v>5</v>
      </c>
    </row>
    <row r="11" spans="1:28" ht="14.4">
      <c r="A11" s="13">
        <v>178</v>
      </c>
      <c r="B11">
        <v>0</v>
      </c>
      <c r="C11" s="13">
        <v>157</v>
      </c>
      <c r="D11">
        <v>0</v>
      </c>
      <c r="E11" s="13">
        <v>163</v>
      </c>
      <c r="F11">
        <v>5</v>
      </c>
      <c r="G11" s="13">
        <v>157</v>
      </c>
      <c r="H11">
        <v>4</v>
      </c>
    </row>
    <row r="12" spans="1:28" ht="14.4">
      <c r="A12" s="13">
        <v>180</v>
      </c>
      <c r="B12">
        <v>0</v>
      </c>
      <c r="C12" s="13">
        <v>158</v>
      </c>
      <c r="D12">
        <v>0</v>
      </c>
      <c r="E12" s="13">
        <v>164</v>
      </c>
      <c r="F12">
        <v>5</v>
      </c>
      <c r="G12" s="13">
        <v>158</v>
      </c>
      <c r="H12">
        <v>10</v>
      </c>
    </row>
    <row r="13" spans="1:28" ht="14.4">
      <c r="A13" s="13">
        <v>188</v>
      </c>
      <c r="B13">
        <v>0</v>
      </c>
      <c r="C13" s="13">
        <v>159</v>
      </c>
      <c r="D13">
        <v>0</v>
      </c>
      <c r="E13" s="13">
        <v>165</v>
      </c>
      <c r="F13">
        <v>5</v>
      </c>
      <c r="G13" s="13">
        <v>160</v>
      </c>
      <c r="H13">
        <v>9</v>
      </c>
    </row>
    <row r="14" spans="1:28" ht="14.4">
      <c r="A14" s="13">
        <v>195</v>
      </c>
      <c r="B14">
        <v>0</v>
      </c>
      <c r="C14" s="13">
        <v>160</v>
      </c>
      <c r="D14">
        <v>0</v>
      </c>
      <c r="E14" s="13">
        <v>167</v>
      </c>
      <c r="F14">
        <v>1</v>
      </c>
      <c r="G14" s="13">
        <v>166</v>
      </c>
      <c r="H14">
        <v>7</v>
      </c>
    </row>
    <row r="15" spans="1:28" ht="14.4">
      <c r="A15" s="13">
        <v>197</v>
      </c>
      <c r="B15">
        <v>0</v>
      </c>
      <c r="C15" s="13">
        <v>161</v>
      </c>
      <c r="D15">
        <v>0</v>
      </c>
      <c r="E15" s="13">
        <v>168</v>
      </c>
      <c r="F15">
        <v>4</v>
      </c>
      <c r="G15" s="13">
        <v>169</v>
      </c>
      <c r="H15">
        <v>7</v>
      </c>
    </row>
    <row r="16" spans="1:28" ht="14.4">
      <c r="A16" s="13">
        <v>203</v>
      </c>
      <c r="B16">
        <v>0</v>
      </c>
      <c r="C16" s="13">
        <v>162</v>
      </c>
      <c r="D16">
        <v>0</v>
      </c>
      <c r="E16" s="13">
        <v>170</v>
      </c>
      <c r="F16">
        <v>3</v>
      </c>
      <c r="G16" s="13">
        <v>173</v>
      </c>
      <c r="H16">
        <v>2</v>
      </c>
    </row>
    <row r="17" spans="1:8" ht="14.4">
      <c r="A17" s="13">
        <v>221</v>
      </c>
      <c r="B17">
        <v>0</v>
      </c>
      <c r="C17" s="13">
        <v>163</v>
      </c>
      <c r="D17">
        <v>0</v>
      </c>
      <c r="E17" s="13">
        <v>172</v>
      </c>
      <c r="F17">
        <v>0</v>
      </c>
      <c r="G17" s="13">
        <v>174</v>
      </c>
      <c r="H17">
        <v>7</v>
      </c>
    </row>
    <row r="18" spans="1:8" ht="14.4">
      <c r="A18" s="13">
        <v>232</v>
      </c>
      <c r="B18">
        <v>0</v>
      </c>
      <c r="C18" s="13">
        <v>165</v>
      </c>
      <c r="D18">
        <v>0</v>
      </c>
      <c r="E18" s="13">
        <v>176</v>
      </c>
      <c r="F18">
        <v>5</v>
      </c>
      <c r="G18" s="13">
        <v>175</v>
      </c>
      <c r="H18">
        <v>6</v>
      </c>
    </row>
    <row r="19" spans="1:8" ht="14.4">
      <c r="A19" s="13">
        <v>246</v>
      </c>
      <c r="B19">
        <v>0</v>
      </c>
      <c r="C19" s="13">
        <v>167</v>
      </c>
      <c r="D19">
        <v>0</v>
      </c>
      <c r="E19" s="13">
        <v>177</v>
      </c>
      <c r="F19">
        <v>0</v>
      </c>
      <c r="G19" s="13">
        <v>180</v>
      </c>
      <c r="H19">
        <v>5</v>
      </c>
    </row>
    <row r="20" spans="1:8" ht="14.4">
      <c r="A20" s="13">
        <v>247</v>
      </c>
      <c r="B20">
        <v>0</v>
      </c>
      <c r="C20" s="13">
        <v>168</v>
      </c>
      <c r="D20">
        <v>0</v>
      </c>
      <c r="E20" s="13">
        <v>178</v>
      </c>
      <c r="F20">
        <v>4</v>
      </c>
      <c r="G20" s="13">
        <v>182</v>
      </c>
      <c r="H20">
        <v>2</v>
      </c>
    </row>
    <row r="21" spans="1:8" ht="14.4">
      <c r="A21" s="13">
        <v>254</v>
      </c>
      <c r="B21">
        <v>0</v>
      </c>
      <c r="C21" s="13">
        <v>169</v>
      </c>
      <c r="D21">
        <v>0</v>
      </c>
      <c r="E21" s="13">
        <v>179</v>
      </c>
      <c r="F21">
        <v>2</v>
      </c>
      <c r="G21" s="13">
        <v>184</v>
      </c>
      <c r="H21">
        <v>6</v>
      </c>
    </row>
    <row r="22" spans="1:8" ht="14.4">
      <c r="A22" s="13">
        <v>258</v>
      </c>
      <c r="B22">
        <v>0</v>
      </c>
      <c r="C22" s="13">
        <v>170</v>
      </c>
      <c r="D22">
        <v>0</v>
      </c>
      <c r="E22" s="13">
        <v>181</v>
      </c>
      <c r="F22">
        <v>5</v>
      </c>
      <c r="G22" s="13">
        <v>186</v>
      </c>
      <c r="H22">
        <v>8</v>
      </c>
    </row>
    <row r="23" spans="1:8" ht="14.4">
      <c r="A23" s="13">
        <v>260</v>
      </c>
      <c r="B23">
        <v>0</v>
      </c>
      <c r="C23" s="13">
        <v>172</v>
      </c>
      <c r="D23">
        <v>0</v>
      </c>
      <c r="E23" s="13">
        <v>183</v>
      </c>
      <c r="F23">
        <v>3</v>
      </c>
      <c r="G23" s="13">
        <v>187</v>
      </c>
      <c r="H23">
        <v>5</v>
      </c>
    </row>
    <row r="24" spans="1:8" ht="14.4">
      <c r="A24" s="13">
        <v>264</v>
      </c>
      <c r="B24">
        <v>0</v>
      </c>
      <c r="C24" s="13">
        <v>173</v>
      </c>
      <c r="D24">
        <v>0</v>
      </c>
      <c r="E24" s="13">
        <v>185</v>
      </c>
      <c r="F24">
        <v>3</v>
      </c>
      <c r="G24" s="13">
        <v>195</v>
      </c>
      <c r="H24">
        <v>3</v>
      </c>
    </row>
    <row r="25" spans="1:8" ht="14.4">
      <c r="A25" s="13">
        <v>275</v>
      </c>
      <c r="B25">
        <v>0</v>
      </c>
      <c r="C25" s="13">
        <v>174</v>
      </c>
      <c r="D25">
        <v>0</v>
      </c>
      <c r="E25" s="13">
        <v>188</v>
      </c>
      <c r="F25">
        <v>5</v>
      </c>
      <c r="G25" s="13">
        <v>197</v>
      </c>
      <c r="H25">
        <v>6</v>
      </c>
    </row>
    <row r="26" spans="1:8" ht="14.4">
      <c r="C26" s="13">
        <v>175</v>
      </c>
      <c r="D26">
        <v>0</v>
      </c>
      <c r="E26" s="13">
        <v>189</v>
      </c>
      <c r="F26">
        <v>4</v>
      </c>
      <c r="G26" s="13">
        <v>198</v>
      </c>
      <c r="H26">
        <v>6</v>
      </c>
    </row>
    <row r="27" spans="1:8" ht="14.4">
      <c r="C27" s="13">
        <v>176</v>
      </c>
      <c r="D27">
        <v>0</v>
      </c>
      <c r="E27" s="13">
        <v>190</v>
      </c>
      <c r="F27">
        <v>5</v>
      </c>
      <c r="G27" s="13">
        <v>200</v>
      </c>
      <c r="H27">
        <v>12</v>
      </c>
    </row>
    <row r="28" spans="1:8" ht="14.4">
      <c r="C28" s="13">
        <v>179</v>
      </c>
      <c r="D28">
        <v>0</v>
      </c>
      <c r="E28" s="13">
        <v>191</v>
      </c>
      <c r="F28">
        <v>3</v>
      </c>
      <c r="G28" s="13">
        <v>201</v>
      </c>
      <c r="H28">
        <v>3</v>
      </c>
    </row>
    <row r="29" spans="1:8" ht="14.4">
      <c r="C29" s="13">
        <v>181</v>
      </c>
      <c r="D29">
        <v>0</v>
      </c>
      <c r="E29" s="13">
        <v>192</v>
      </c>
      <c r="F29">
        <v>5</v>
      </c>
      <c r="G29" s="13">
        <v>202</v>
      </c>
      <c r="H29">
        <v>3</v>
      </c>
    </row>
    <row r="30" spans="1:8" ht="14.4">
      <c r="C30" s="13">
        <v>182</v>
      </c>
      <c r="D30">
        <v>0</v>
      </c>
      <c r="E30" s="13">
        <v>193</v>
      </c>
      <c r="F30">
        <v>4</v>
      </c>
      <c r="G30" s="13">
        <v>203</v>
      </c>
      <c r="H30">
        <v>3</v>
      </c>
    </row>
    <row r="31" spans="1:8" ht="14.4">
      <c r="C31" s="13">
        <v>183</v>
      </c>
      <c r="D31">
        <v>0</v>
      </c>
      <c r="E31" s="13">
        <v>194</v>
      </c>
      <c r="F31">
        <v>2</v>
      </c>
      <c r="G31" s="13">
        <v>204</v>
      </c>
      <c r="H31">
        <v>4</v>
      </c>
    </row>
    <row r="32" spans="1:8" ht="14.4">
      <c r="C32" s="13">
        <v>184</v>
      </c>
      <c r="D32">
        <v>0</v>
      </c>
      <c r="E32" s="13">
        <v>196</v>
      </c>
      <c r="F32">
        <v>5</v>
      </c>
      <c r="G32" s="13">
        <v>207</v>
      </c>
      <c r="H32">
        <v>4</v>
      </c>
    </row>
    <row r="33" spans="3:8" ht="14.4">
      <c r="C33" s="13">
        <v>185</v>
      </c>
      <c r="D33">
        <v>0</v>
      </c>
      <c r="E33" s="13">
        <v>199</v>
      </c>
      <c r="F33">
        <v>3</v>
      </c>
      <c r="G33" s="13">
        <v>215</v>
      </c>
      <c r="H33">
        <v>10</v>
      </c>
    </row>
    <row r="34" spans="3:8" ht="14.4">
      <c r="C34" s="13">
        <v>186</v>
      </c>
      <c r="D34">
        <v>0</v>
      </c>
      <c r="E34" s="13">
        <v>206</v>
      </c>
      <c r="F34">
        <v>3</v>
      </c>
      <c r="G34" s="13">
        <v>217</v>
      </c>
      <c r="H34">
        <v>4</v>
      </c>
    </row>
    <row r="35" spans="3:8" ht="14.4">
      <c r="C35" s="13">
        <v>187</v>
      </c>
      <c r="D35">
        <v>0</v>
      </c>
      <c r="E35" s="13">
        <v>208</v>
      </c>
      <c r="F35">
        <v>5</v>
      </c>
      <c r="G35" s="13">
        <v>219</v>
      </c>
      <c r="H35">
        <v>4</v>
      </c>
    </row>
    <row r="36" spans="3:8" ht="14.4">
      <c r="C36" s="13">
        <v>189</v>
      </c>
      <c r="D36">
        <v>0</v>
      </c>
      <c r="E36" s="13">
        <v>209</v>
      </c>
      <c r="F36">
        <v>5</v>
      </c>
      <c r="G36" s="13">
        <v>221</v>
      </c>
      <c r="H36">
        <v>4</v>
      </c>
    </row>
    <row r="37" spans="3:8" ht="14.4">
      <c r="C37" s="13">
        <v>190</v>
      </c>
      <c r="D37">
        <v>0</v>
      </c>
      <c r="E37" s="13">
        <v>210</v>
      </c>
      <c r="F37">
        <v>3</v>
      </c>
      <c r="G37" s="13">
        <v>225</v>
      </c>
      <c r="H37">
        <v>12</v>
      </c>
    </row>
    <row r="38" spans="3:8" ht="14.4">
      <c r="C38" s="13">
        <v>191</v>
      </c>
      <c r="D38">
        <v>0</v>
      </c>
      <c r="E38" s="13">
        <v>211</v>
      </c>
      <c r="F38">
        <v>4</v>
      </c>
      <c r="G38" s="13">
        <v>227</v>
      </c>
      <c r="H38">
        <v>4</v>
      </c>
    </row>
    <row r="39" spans="3:8" ht="14.4">
      <c r="C39" s="13">
        <v>192</v>
      </c>
      <c r="D39">
        <v>0</v>
      </c>
      <c r="E39" s="13">
        <v>212</v>
      </c>
      <c r="F39">
        <v>5</v>
      </c>
      <c r="G39" s="13">
        <v>231</v>
      </c>
      <c r="H39">
        <v>3</v>
      </c>
    </row>
    <row r="40" spans="3:8" ht="14.4">
      <c r="C40" s="13">
        <v>193</v>
      </c>
      <c r="D40">
        <v>0</v>
      </c>
      <c r="E40" s="13">
        <v>213</v>
      </c>
      <c r="F40">
        <v>5</v>
      </c>
      <c r="G40" s="13">
        <v>234</v>
      </c>
      <c r="H40">
        <v>3</v>
      </c>
    </row>
    <row r="41" spans="3:8" ht="14.4">
      <c r="C41" s="13">
        <v>194</v>
      </c>
      <c r="D41">
        <v>0</v>
      </c>
      <c r="E41" s="13">
        <v>214</v>
      </c>
      <c r="F41">
        <v>5</v>
      </c>
      <c r="G41" s="13">
        <v>237</v>
      </c>
      <c r="H41">
        <v>6</v>
      </c>
    </row>
    <row r="42" spans="3:8" ht="14.4">
      <c r="C42" s="13">
        <v>196</v>
      </c>
      <c r="D42">
        <v>0</v>
      </c>
      <c r="E42" s="13">
        <v>216</v>
      </c>
      <c r="F42">
        <v>2</v>
      </c>
      <c r="G42" s="13">
        <v>242</v>
      </c>
      <c r="H42">
        <v>5</v>
      </c>
    </row>
    <row r="43" spans="3:8" ht="14.4">
      <c r="C43" s="13">
        <v>198</v>
      </c>
      <c r="D43">
        <v>0</v>
      </c>
      <c r="E43" s="13">
        <v>218</v>
      </c>
      <c r="F43">
        <v>5</v>
      </c>
      <c r="G43" s="13">
        <v>243</v>
      </c>
      <c r="H43">
        <v>5</v>
      </c>
    </row>
    <row r="44" spans="3:8" ht="14.4">
      <c r="C44" s="13">
        <v>199</v>
      </c>
      <c r="D44">
        <v>0</v>
      </c>
      <c r="E44" s="13">
        <v>220</v>
      </c>
      <c r="F44">
        <v>5</v>
      </c>
      <c r="G44" s="13">
        <v>247</v>
      </c>
      <c r="H44">
        <v>10</v>
      </c>
    </row>
    <row r="45" spans="3:8" ht="14.4">
      <c r="C45" s="13">
        <v>200</v>
      </c>
      <c r="D45">
        <v>0</v>
      </c>
      <c r="E45" s="13">
        <v>222</v>
      </c>
      <c r="F45">
        <v>2</v>
      </c>
      <c r="G45" s="13">
        <v>250</v>
      </c>
      <c r="H45">
        <v>9</v>
      </c>
    </row>
    <row r="46" spans="3:8" ht="14.4">
      <c r="C46" s="13">
        <v>201</v>
      </c>
      <c r="D46">
        <v>0</v>
      </c>
      <c r="E46" s="13">
        <v>223</v>
      </c>
      <c r="F46">
        <v>4</v>
      </c>
      <c r="G46" s="13">
        <v>253</v>
      </c>
      <c r="H46">
        <v>9</v>
      </c>
    </row>
    <row r="47" spans="3:8" ht="14.4">
      <c r="C47" s="13">
        <v>202</v>
      </c>
      <c r="D47">
        <v>0</v>
      </c>
      <c r="E47" s="13">
        <v>224</v>
      </c>
      <c r="F47">
        <v>2</v>
      </c>
      <c r="G47" s="13">
        <v>261</v>
      </c>
      <c r="H47">
        <v>3</v>
      </c>
    </row>
    <row r="48" spans="3:8" ht="14.4">
      <c r="C48" s="13">
        <v>204</v>
      </c>
      <c r="D48">
        <v>0</v>
      </c>
      <c r="E48" s="13">
        <v>226</v>
      </c>
      <c r="F48">
        <v>4</v>
      </c>
      <c r="G48" s="13">
        <v>270</v>
      </c>
      <c r="H48">
        <v>8</v>
      </c>
    </row>
    <row r="49" spans="3:8" ht="14.4">
      <c r="C49" s="13">
        <v>206</v>
      </c>
      <c r="D49">
        <v>0</v>
      </c>
      <c r="E49" s="13">
        <v>228</v>
      </c>
      <c r="F49">
        <v>4</v>
      </c>
      <c r="G49" s="13">
        <v>277</v>
      </c>
      <c r="H49">
        <v>5</v>
      </c>
    </row>
    <row r="50" spans="3:8" ht="14.4">
      <c r="C50" s="13">
        <v>207</v>
      </c>
      <c r="D50">
        <v>0</v>
      </c>
      <c r="E50" s="13">
        <v>229</v>
      </c>
      <c r="F50">
        <v>5</v>
      </c>
      <c r="G50" s="15"/>
    </row>
    <row r="51" spans="3:8" ht="14.4">
      <c r="C51" s="13">
        <v>208</v>
      </c>
      <c r="D51">
        <v>0</v>
      </c>
      <c r="E51" s="13">
        <v>232</v>
      </c>
      <c r="F51">
        <v>2</v>
      </c>
      <c r="G51" s="15"/>
    </row>
    <row r="52" spans="3:8" ht="14.4">
      <c r="C52" s="13">
        <v>209</v>
      </c>
      <c r="D52">
        <v>0</v>
      </c>
      <c r="E52" s="13">
        <v>233</v>
      </c>
      <c r="F52">
        <v>4</v>
      </c>
      <c r="G52" s="15"/>
    </row>
    <row r="53" spans="3:8" ht="14.4">
      <c r="C53" s="13">
        <v>210</v>
      </c>
      <c r="D53">
        <v>0</v>
      </c>
      <c r="E53" s="13">
        <v>235</v>
      </c>
      <c r="F53">
        <v>5</v>
      </c>
      <c r="G53" s="15"/>
    </row>
    <row r="54" spans="3:8" ht="14.4">
      <c r="C54" s="13">
        <v>211</v>
      </c>
      <c r="D54">
        <v>0</v>
      </c>
      <c r="E54" s="13">
        <v>236</v>
      </c>
      <c r="F54">
        <v>3</v>
      </c>
      <c r="G54" s="15"/>
    </row>
    <row r="55" spans="3:8" ht="14.4">
      <c r="C55" s="13">
        <v>212</v>
      </c>
      <c r="D55">
        <v>0</v>
      </c>
      <c r="E55" s="13">
        <v>238</v>
      </c>
      <c r="F55">
        <v>5</v>
      </c>
      <c r="G55" s="15"/>
    </row>
    <row r="56" spans="3:8" ht="14.4">
      <c r="C56" s="13">
        <v>213</v>
      </c>
      <c r="D56">
        <v>0</v>
      </c>
      <c r="E56" s="13">
        <v>240</v>
      </c>
      <c r="F56">
        <v>5</v>
      </c>
      <c r="G56" s="15"/>
    </row>
    <row r="57" spans="3:8" ht="14.4">
      <c r="C57" s="13">
        <v>214</v>
      </c>
      <c r="D57">
        <v>0</v>
      </c>
      <c r="E57" s="13">
        <v>241</v>
      </c>
      <c r="F57">
        <v>5</v>
      </c>
      <c r="G57" s="15"/>
    </row>
    <row r="58" spans="3:8" ht="14.4">
      <c r="C58" s="13">
        <v>215</v>
      </c>
      <c r="D58">
        <v>0</v>
      </c>
      <c r="E58" s="13">
        <v>244</v>
      </c>
      <c r="F58">
        <v>3</v>
      </c>
      <c r="G58" s="15"/>
    </row>
    <row r="59" spans="3:8" ht="14.4">
      <c r="C59" s="13">
        <v>216</v>
      </c>
      <c r="D59">
        <v>0</v>
      </c>
      <c r="E59" s="13">
        <v>245</v>
      </c>
      <c r="F59">
        <v>5</v>
      </c>
      <c r="G59" s="15"/>
    </row>
    <row r="60" spans="3:8" ht="14.4">
      <c r="C60" s="13">
        <v>217</v>
      </c>
      <c r="D60">
        <v>0</v>
      </c>
      <c r="E60" s="13">
        <v>246</v>
      </c>
      <c r="F60">
        <v>5</v>
      </c>
      <c r="G60" s="15"/>
    </row>
    <row r="61" spans="3:8" ht="14.4">
      <c r="C61" s="13">
        <v>218</v>
      </c>
      <c r="D61">
        <v>0</v>
      </c>
      <c r="E61" s="13">
        <v>248</v>
      </c>
      <c r="F61">
        <v>4</v>
      </c>
      <c r="G61" s="15"/>
    </row>
    <row r="62" spans="3:8" ht="14.4">
      <c r="C62" s="13">
        <v>219</v>
      </c>
      <c r="D62">
        <v>0</v>
      </c>
      <c r="E62" s="13">
        <v>249</v>
      </c>
      <c r="F62">
        <v>2</v>
      </c>
      <c r="G62" s="15"/>
    </row>
    <row r="63" spans="3:8" ht="14.4">
      <c r="C63" s="13">
        <v>220</v>
      </c>
      <c r="D63">
        <v>0</v>
      </c>
      <c r="E63" s="13">
        <v>251</v>
      </c>
      <c r="F63">
        <v>5</v>
      </c>
      <c r="G63" s="15"/>
    </row>
    <row r="64" spans="3:8" ht="14.4">
      <c r="C64" s="13">
        <v>222</v>
      </c>
      <c r="D64">
        <v>0</v>
      </c>
      <c r="E64" s="13">
        <v>252</v>
      </c>
      <c r="F64">
        <v>4</v>
      </c>
      <c r="G64" s="15"/>
    </row>
    <row r="65" spans="3:7" ht="14.4">
      <c r="C65" s="13">
        <v>223</v>
      </c>
      <c r="D65">
        <v>0</v>
      </c>
      <c r="E65" s="13">
        <v>254</v>
      </c>
      <c r="F65">
        <v>5</v>
      </c>
      <c r="G65" s="15"/>
    </row>
    <row r="66" spans="3:7" ht="14.4">
      <c r="C66" s="13">
        <v>224</v>
      </c>
      <c r="D66">
        <v>0</v>
      </c>
      <c r="E66" s="13">
        <v>255</v>
      </c>
      <c r="F66">
        <v>1</v>
      </c>
    </row>
    <row r="67" spans="3:7" ht="14.4">
      <c r="C67" s="13">
        <v>225</v>
      </c>
      <c r="D67">
        <v>0</v>
      </c>
      <c r="E67" s="13">
        <v>256</v>
      </c>
      <c r="F67">
        <v>4</v>
      </c>
    </row>
    <row r="68" spans="3:7" ht="14.4">
      <c r="C68" s="13">
        <v>226</v>
      </c>
      <c r="D68">
        <v>0</v>
      </c>
      <c r="E68" s="13">
        <v>258</v>
      </c>
      <c r="F68">
        <v>3</v>
      </c>
    </row>
    <row r="69" spans="3:7" ht="14.4">
      <c r="C69" s="13">
        <v>227</v>
      </c>
      <c r="D69">
        <v>0</v>
      </c>
      <c r="E69" s="13">
        <v>259</v>
      </c>
      <c r="F69">
        <v>4</v>
      </c>
    </row>
    <row r="70" spans="3:7" ht="14.4">
      <c r="C70" s="13">
        <v>228</v>
      </c>
      <c r="D70">
        <v>0</v>
      </c>
      <c r="E70" s="13">
        <v>260</v>
      </c>
      <c r="F70">
        <v>5</v>
      </c>
    </row>
    <row r="71" spans="3:7" ht="14.4">
      <c r="C71" s="13">
        <v>229</v>
      </c>
      <c r="D71">
        <v>0</v>
      </c>
      <c r="E71" s="13">
        <v>262</v>
      </c>
      <c r="F71">
        <v>5</v>
      </c>
    </row>
    <row r="72" spans="3:7" ht="14.4">
      <c r="C72" s="13">
        <v>231</v>
      </c>
      <c r="D72">
        <v>0</v>
      </c>
      <c r="E72" s="13">
        <v>263</v>
      </c>
      <c r="F72">
        <v>5</v>
      </c>
    </row>
    <row r="73" spans="3:7" ht="14.4">
      <c r="C73" s="13">
        <v>233</v>
      </c>
      <c r="D73">
        <v>0</v>
      </c>
      <c r="E73" s="13">
        <v>264</v>
      </c>
      <c r="F73">
        <v>5</v>
      </c>
    </row>
    <row r="74" spans="3:7" ht="14.4">
      <c r="C74" s="13">
        <v>234</v>
      </c>
      <c r="D74">
        <v>0</v>
      </c>
      <c r="E74" s="13">
        <v>265</v>
      </c>
      <c r="F74">
        <v>5</v>
      </c>
    </row>
    <row r="75" spans="3:7" ht="14.4">
      <c r="C75" s="13">
        <v>235</v>
      </c>
      <c r="D75">
        <v>0</v>
      </c>
      <c r="E75" s="13">
        <v>266</v>
      </c>
      <c r="F75">
        <v>4</v>
      </c>
    </row>
    <row r="76" spans="3:7" ht="14.4">
      <c r="C76" s="13">
        <v>236</v>
      </c>
      <c r="D76">
        <v>0</v>
      </c>
      <c r="E76" s="13">
        <v>267</v>
      </c>
      <c r="F76">
        <v>4</v>
      </c>
    </row>
    <row r="77" spans="3:7" ht="14.4">
      <c r="C77" s="13">
        <v>237</v>
      </c>
      <c r="D77">
        <v>0</v>
      </c>
      <c r="E77" s="13">
        <v>268</v>
      </c>
      <c r="F77">
        <v>3</v>
      </c>
    </row>
    <row r="78" spans="3:7" ht="14.4">
      <c r="C78" s="13">
        <v>238</v>
      </c>
      <c r="D78">
        <v>0</v>
      </c>
      <c r="E78" s="13">
        <v>269</v>
      </c>
      <c r="F78">
        <v>2</v>
      </c>
    </row>
    <row r="79" spans="3:7" ht="14.4">
      <c r="C79" s="13">
        <v>240</v>
      </c>
      <c r="D79">
        <v>0</v>
      </c>
      <c r="E79" s="13">
        <v>271</v>
      </c>
      <c r="F79">
        <v>5</v>
      </c>
    </row>
    <row r="80" spans="3:7" ht="14.4">
      <c r="C80" s="13">
        <v>241</v>
      </c>
      <c r="D80">
        <v>0</v>
      </c>
      <c r="E80" s="13">
        <v>272</v>
      </c>
      <c r="F80">
        <v>5</v>
      </c>
    </row>
    <row r="81" spans="3:6" ht="14.4">
      <c r="C81" s="13">
        <v>242</v>
      </c>
      <c r="D81">
        <v>0</v>
      </c>
      <c r="E81" s="13">
        <v>273</v>
      </c>
      <c r="F81">
        <v>2</v>
      </c>
    </row>
    <row r="82" spans="3:6" ht="14.4">
      <c r="C82" s="13">
        <v>243</v>
      </c>
      <c r="D82">
        <v>0</v>
      </c>
      <c r="E82" s="13">
        <v>274</v>
      </c>
      <c r="F82">
        <v>5</v>
      </c>
    </row>
    <row r="83" spans="3:6" ht="14.4">
      <c r="C83" s="13">
        <v>244</v>
      </c>
      <c r="D83">
        <v>0</v>
      </c>
      <c r="E83" s="13">
        <v>275</v>
      </c>
      <c r="F83">
        <v>4</v>
      </c>
    </row>
    <row r="84" spans="3:6" ht="14.4">
      <c r="C84" s="13">
        <v>245</v>
      </c>
      <c r="D84">
        <v>0</v>
      </c>
      <c r="E84" s="13">
        <v>276</v>
      </c>
      <c r="F84">
        <v>5</v>
      </c>
    </row>
    <row r="85" spans="3:6" ht="14.4">
      <c r="C85" s="13">
        <v>248</v>
      </c>
      <c r="D85">
        <v>0</v>
      </c>
    </row>
    <row r="86" spans="3:6" ht="14.4">
      <c r="C86" s="13">
        <v>249</v>
      </c>
      <c r="D86">
        <v>0</v>
      </c>
    </row>
    <row r="87" spans="3:6" ht="14.4">
      <c r="C87" s="13">
        <v>250</v>
      </c>
      <c r="D87">
        <v>0</v>
      </c>
    </row>
    <row r="88" spans="3:6" ht="14.4">
      <c r="C88" s="13">
        <v>251</v>
      </c>
      <c r="D88">
        <v>0</v>
      </c>
    </row>
    <row r="89" spans="3:6" ht="14.4">
      <c r="C89" s="13">
        <v>252</v>
      </c>
      <c r="D89">
        <v>0</v>
      </c>
    </row>
    <row r="90" spans="3:6" ht="14.4">
      <c r="C90" s="13">
        <v>253</v>
      </c>
      <c r="D90">
        <v>0</v>
      </c>
    </row>
    <row r="91" spans="3:6" ht="14.4">
      <c r="C91" s="13">
        <v>255</v>
      </c>
      <c r="D91">
        <v>0</v>
      </c>
    </row>
    <row r="92" spans="3:6" ht="14.4">
      <c r="C92" s="13">
        <v>256</v>
      </c>
      <c r="D92">
        <v>0</v>
      </c>
    </row>
    <row r="93" spans="3:6" ht="14.4">
      <c r="C93" s="13">
        <v>259</v>
      </c>
      <c r="D93">
        <v>0</v>
      </c>
    </row>
    <row r="94" spans="3:6" ht="14.4">
      <c r="C94" s="13">
        <v>261</v>
      </c>
      <c r="D94">
        <v>0</v>
      </c>
    </row>
    <row r="95" spans="3:6" ht="14.4">
      <c r="C95" s="13">
        <v>262</v>
      </c>
      <c r="D95">
        <v>0</v>
      </c>
    </row>
    <row r="96" spans="3:6" ht="14.4">
      <c r="C96" s="13">
        <v>263</v>
      </c>
      <c r="D96">
        <v>0</v>
      </c>
    </row>
    <row r="97" spans="3:4" ht="14.4">
      <c r="C97" s="13">
        <v>265</v>
      </c>
      <c r="D97">
        <v>0</v>
      </c>
    </row>
    <row r="98" spans="3:4" ht="14.4">
      <c r="C98" s="13">
        <v>266</v>
      </c>
      <c r="D98">
        <v>0</v>
      </c>
    </row>
    <row r="99" spans="3:4" ht="14.4">
      <c r="C99" s="13">
        <v>267</v>
      </c>
      <c r="D99">
        <v>0</v>
      </c>
    </row>
    <row r="100" spans="3:4" ht="14.4">
      <c r="C100" s="13">
        <v>268</v>
      </c>
      <c r="D100">
        <v>0</v>
      </c>
    </row>
    <row r="101" spans="3:4" ht="14.4">
      <c r="C101" s="13">
        <v>269</v>
      </c>
      <c r="D101">
        <v>0</v>
      </c>
    </row>
    <row r="102" spans="3:4" ht="14.4">
      <c r="C102" s="13">
        <v>270</v>
      </c>
      <c r="D102">
        <v>0</v>
      </c>
    </row>
    <row r="103" spans="3:4" ht="14.4">
      <c r="C103" s="13">
        <v>271</v>
      </c>
      <c r="D103">
        <v>0</v>
      </c>
    </row>
    <row r="104" spans="3:4" ht="14.4">
      <c r="C104" s="13">
        <v>272</v>
      </c>
      <c r="D104">
        <v>0</v>
      </c>
    </row>
    <row r="105" spans="3:4" ht="14.4">
      <c r="C105" s="13">
        <v>273</v>
      </c>
      <c r="D105">
        <v>0</v>
      </c>
    </row>
    <row r="106" spans="3:4" ht="14.4">
      <c r="C106" s="13">
        <v>274</v>
      </c>
      <c r="D106">
        <v>0</v>
      </c>
    </row>
    <row r="107" spans="3:4" ht="14.4">
      <c r="C107" s="13">
        <v>276</v>
      </c>
      <c r="D107">
        <v>0</v>
      </c>
    </row>
    <row r="108" spans="3:4" ht="14.4">
      <c r="C108" s="13">
        <v>277</v>
      </c>
      <c r="D108">
        <v>0</v>
      </c>
    </row>
  </sheetData>
  <mergeCells count="4">
    <mergeCell ref="A2:A5"/>
    <mergeCell ref="C2:C5"/>
    <mergeCell ref="G2:G5"/>
    <mergeCell ref="E2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FYBA B</vt:lpstr>
      <vt:lpstr>PERCENT</vt:lpstr>
      <vt:lpstr>OPT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2018-02-15T18:16:53Z</dcterms:created>
  <dcterms:modified xsi:type="dcterms:W3CDTF">2018-02-15T18:16:53Z</dcterms:modified>
</cp:coreProperties>
</file>