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2\Desktop\attendence - Dec - Jan\"/>
    </mc:Choice>
  </mc:AlternateContent>
  <bookViews>
    <workbookView xWindow="0" yWindow="0" windowWidth="20280" windowHeight="7230"/>
  </bookViews>
  <sheets>
    <sheet name="FYBA B" sheetId="1" r:id="rId1"/>
    <sheet name="PRINT" sheetId="2" r:id="rId2"/>
    <sheet name="OPT" sheetId="3" r:id="rId3"/>
  </sheets>
  <calcPr calcId="152511"/>
</workbook>
</file>

<file path=xl/calcChain.xml><?xml version="1.0" encoding="utf-8"?>
<calcChain xmlns="http://schemas.openxmlformats.org/spreadsheetml/2006/main">
  <c r="T131" i="2" l="1"/>
  <c r="Q131" i="2"/>
  <c r="O131" i="2"/>
  <c r="N131" i="2"/>
  <c r="M131" i="2"/>
  <c r="L131" i="2"/>
  <c r="K131" i="2"/>
  <c r="J131" i="2"/>
  <c r="I131" i="2"/>
  <c r="G131" i="2"/>
  <c r="F131" i="2"/>
  <c r="E131" i="2"/>
  <c r="D131" i="2"/>
  <c r="C131" i="2"/>
  <c r="B131" i="2"/>
  <c r="T130" i="2"/>
  <c r="O130" i="2"/>
  <c r="N130" i="2"/>
  <c r="M130" i="2"/>
  <c r="L130" i="2"/>
  <c r="J130" i="2"/>
  <c r="I130" i="2"/>
  <c r="G130" i="2"/>
  <c r="F130" i="2"/>
  <c r="E130" i="2"/>
  <c r="D130" i="2"/>
  <c r="C130" i="2"/>
  <c r="B130" i="2"/>
  <c r="T129" i="2"/>
  <c r="S129" i="2"/>
  <c r="O129" i="2"/>
  <c r="N129" i="2"/>
  <c r="M129" i="2"/>
  <c r="L129" i="2"/>
  <c r="K129" i="2"/>
  <c r="J129" i="2"/>
  <c r="I129" i="2"/>
  <c r="G129" i="2"/>
  <c r="F129" i="2"/>
  <c r="E129" i="2"/>
  <c r="D129" i="2"/>
  <c r="C129" i="2"/>
  <c r="B129" i="2"/>
  <c r="T128" i="2"/>
  <c r="O128" i="2"/>
  <c r="N128" i="2"/>
  <c r="M128" i="2"/>
  <c r="L128" i="2"/>
  <c r="J128" i="2"/>
  <c r="I128" i="2"/>
  <c r="G128" i="2"/>
  <c r="F128" i="2"/>
  <c r="E128" i="2"/>
  <c r="D128" i="2"/>
  <c r="C128" i="2"/>
  <c r="B128" i="2"/>
  <c r="T127" i="2"/>
  <c r="Q127" i="2"/>
  <c r="O127" i="2"/>
  <c r="N127" i="2"/>
  <c r="M127" i="2"/>
  <c r="L127" i="2"/>
  <c r="J127" i="2"/>
  <c r="I127" i="2"/>
  <c r="G127" i="2"/>
  <c r="F127" i="2"/>
  <c r="E127" i="2"/>
  <c r="D127" i="2"/>
  <c r="C127" i="2"/>
  <c r="B127" i="2"/>
  <c r="T126" i="2"/>
  <c r="O126" i="2"/>
  <c r="N126" i="2"/>
  <c r="M126" i="2"/>
  <c r="L126" i="2"/>
  <c r="J126" i="2"/>
  <c r="I126" i="2"/>
  <c r="G126" i="2"/>
  <c r="F126" i="2"/>
  <c r="E126" i="2"/>
  <c r="D126" i="2"/>
  <c r="C126" i="2"/>
  <c r="B126" i="2"/>
  <c r="T125" i="2"/>
  <c r="S125" i="2"/>
  <c r="O125" i="2"/>
  <c r="N125" i="2"/>
  <c r="M125" i="2"/>
  <c r="L125" i="2"/>
  <c r="K125" i="2"/>
  <c r="J125" i="2"/>
  <c r="I125" i="2"/>
  <c r="G125" i="2"/>
  <c r="F125" i="2"/>
  <c r="E125" i="2"/>
  <c r="D125" i="2"/>
  <c r="C125" i="2"/>
  <c r="B125" i="2"/>
  <c r="T124" i="2"/>
  <c r="O124" i="2"/>
  <c r="N124" i="2"/>
  <c r="M124" i="2"/>
  <c r="L124" i="2"/>
  <c r="J124" i="2"/>
  <c r="I124" i="2"/>
  <c r="G124" i="2"/>
  <c r="F124" i="2"/>
  <c r="E124" i="2"/>
  <c r="D124" i="2"/>
  <c r="C124" i="2"/>
  <c r="B124" i="2"/>
  <c r="T123" i="2"/>
  <c r="Q123" i="2"/>
  <c r="O123" i="2"/>
  <c r="N123" i="2"/>
  <c r="M123" i="2"/>
  <c r="L123" i="2"/>
  <c r="J123" i="2"/>
  <c r="I123" i="2"/>
  <c r="G123" i="2"/>
  <c r="F123" i="2"/>
  <c r="E123" i="2"/>
  <c r="D123" i="2"/>
  <c r="C123" i="2"/>
  <c r="B123" i="2"/>
  <c r="T122" i="2"/>
  <c r="O122" i="2"/>
  <c r="N122" i="2"/>
  <c r="M122" i="2"/>
  <c r="L122" i="2"/>
  <c r="J122" i="2"/>
  <c r="I122" i="2"/>
  <c r="G122" i="2"/>
  <c r="F122" i="2"/>
  <c r="E122" i="2"/>
  <c r="D122" i="2"/>
  <c r="C122" i="2"/>
  <c r="B122" i="2"/>
  <c r="T121" i="2"/>
  <c r="S121" i="2"/>
  <c r="O121" i="2"/>
  <c r="N121" i="2"/>
  <c r="M121" i="2"/>
  <c r="L121" i="2"/>
  <c r="K121" i="2"/>
  <c r="J121" i="2"/>
  <c r="I121" i="2"/>
  <c r="G121" i="2"/>
  <c r="F121" i="2"/>
  <c r="E121" i="2"/>
  <c r="D121" i="2"/>
  <c r="C121" i="2"/>
  <c r="B121" i="2"/>
  <c r="T120" i="2"/>
  <c r="R120" i="2"/>
  <c r="O120" i="2"/>
  <c r="N120" i="2"/>
  <c r="M120" i="2"/>
  <c r="L120" i="2"/>
  <c r="J120" i="2"/>
  <c r="I120" i="2"/>
  <c r="G120" i="2"/>
  <c r="F120" i="2"/>
  <c r="E120" i="2"/>
  <c r="D120" i="2"/>
  <c r="C120" i="2"/>
  <c r="B120" i="2"/>
  <c r="T119" i="2"/>
  <c r="Q119" i="2"/>
  <c r="O119" i="2"/>
  <c r="N119" i="2"/>
  <c r="M119" i="2"/>
  <c r="L119" i="2"/>
  <c r="J119" i="2"/>
  <c r="I119" i="2"/>
  <c r="G119" i="2"/>
  <c r="F119" i="2"/>
  <c r="E119" i="2"/>
  <c r="D119" i="2"/>
  <c r="C119" i="2"/>
  <c r="B119" i="2"/>
  <c r="T118" i="2"/>
  <c r="O118" i="2"/>
  <c r="N118" i="2"/>
  <c r="M118" i="2"/>
  <c r="L118" i="2"/>
  <c r="J118" i="2"/>
  <c r="I118" i="2"/>
  <c r="G118" i="2"/>
  <c r="F118" i="2"/>
  <c r="E118" i="2"/>
  <c r="D118" i="2"/>
  <c r="C118" i="2"/>
  <c r="B118" i="2"/>
  <c r="T117" i="2"/>
  <c r="S117" i="2"/>
  <c r="O117" i="2"/>
  <c r="N117" i="2"/>
  <c r="M117" i="2"/>
  <c r="L117" i="2"/>
  <c r="K117" i="2"/>
  <c r="J117" i="2"/>
  <c r="I117" i="2"/>
  <c r="G117" i="2"/>
  <c r="F117" i="2"/>
  <c r="E117" i="2"/>
  <c r="D117" i="2"/>
  <c r="C117" i="2"/>
  <c r="B117" i="2"/>
  <c r="T116" i="2"/>
  <c r="R116" i="2"/>
  <c r="O116" i="2"/>
  <c r="N116" i="2"/>
  <c r="M116" i="2"/>
  <c r="L116" i="2"/>
  <c r="J116" i="2"/>
  <c r="I116" i="2"/>
  <c r="G116" i="2"/>
  <c r="F116" i="2"/>
  <c r="E116" i="2"/>
  <c r="D116" i="2"/>
  <c r="C116" i="2"/>
  <c r="B116" i="2"/>
  <c r="T115" i="2"/>
  <c r="Q115" i="2"/>
  <c r="O115" i="2"/>
  <c r="N115" i="2"/>
  <c r="M115" i="2"/>
  <c r="L115" i="2"/>
  <c r="J115" i="2"/>
  <c r="I115" i="2"/>
  <c r="G115" i="2"/>
  <c r="F115" i="2"/>
  <c r="E115" i="2"/>
  <c r="D115" i="2"/>
  <c r="C115" i="2"/>
  <c r="B115" i="2"/>
  <c r="T114" i="2"/>
  <c r="O114" i="2"/>
  <c r="N114" i="2"/>
  <c r="M114" i="2"/>
  <c r="L114" i="2"/>
  <c r="J114" i="2"/>
  <c r="I114" i="2"/>
  <c r="G114" i="2"/>
  <c r="F114" i="2"/>
  <c r="E114" i="2"/>
  <c r="D114" i="2"/>
  <c r="C114" i="2"/>
  <c r="B114" i="2"/>
  <c r="T113" i="2"/>
  <c r="S113" i="2"/>
  <c r="O113" i="2"/>
  <c r="N113" i="2"/>
  <c r="M113" i="2"/>
  <c r="L113" i="2"/>
  <c r="K113" i="2"/>
  <c r="J113" i="2"/>
  <c r="I113" i="2"/>
  <c r="G113" i="2"/>
  <c r="F113" i="2"/>
  <c r="E113" i="2"/>
  <c r="D113" i="2"/>
  <c r="C113" i="2"/>
  <c r="B113" i="2"/>
  <c r="T112" i="2"/>
  <c r="O112" i="2"/>
  <c r="N112" i="2"/>
  <c r="M112" i="2"/>
  <c r="L112" i="2"/>
  <c r="J112" i="2"/>
  <c r="I112" i="2"/>
  <c r="G112" i="2"/>
  <c r="F112" i="2"/>
  <c r="E112" i="2"/>
  <c r="D112" i="2"/>
  <c r="C112" i="2"/>
  <c r="B112" i="2"/>
  <c r="T111" i="2"/>
  <c r="Q111" i="2"/>
  <c r="O111" i="2"/>
  <c r="N111" i="2"/>
  <c r="M111" i="2"/>
  <c r="L111" i="2"/>
  <c r="K111" i="2"/>
  <c r="J111" i="2"/>
  <c r="I111" i="2"/>
  <c r="G111" i="2"/>
  <c r="F111" i="2"/>
  <c r="E111" i="2"/>
  <c r="D111" i="2"/>
  <c r="C111" i="2"/>
  <c r="B111" i="2"/>
  <c r="T110" i="2"/>
  <c r="O110" i="2"/>
  <c r="N110" i="2"/>
  <c r="M110" i="2"/>
  <c r="L110" i="2"/>
  <c r="J110" i="2"/>
  <c r="I110" i="2"/>
  <c r="G110" i="2"/>
  <c r="F110" i="2"/>
  <c r="E110" i="2"/>
  <c r="D110" i="2"/>
  <c r="C110" i="2"/>
  <c r="B110" i="2"/>
  <c r="T109" i="2"/>
  <c r="S109" i="2"/>
  <c r="O109" i="2"/>
  <c r="N109" i="2"/>
  <c r="M109" i="2"/>
  <c r="L109" i="2"/>
  <c r="K109" i="2"/>
  <c r="J109" i="2"/>
  <c r="I109" i="2"/>
  <c r="G109" i="2"/>
  <c r="F109" i="2"/>
  <c r="E109" i="2"/>
  <c r="D109" i="2"/>
  <c r="C109" i="2"/>
  <c r="B109" i="2"/>
  <c r="T108" i="2"/>
  <c r="O108" i="2"/>
  <c r="N108" i="2"/>
  <c r="M108" i="2"/>
  <c r="L108" i="2"/>
  <c r="J108" i="2"/>
  <c r="I108" i="2"/>
  <c r="G108" i="2"/>
  <c r="F108" i="2"/>
  <c r="E108" i="2"/>
  <c r="D108" i="2"/>
  <c r="C108" i="2"/>
  <c r="B108" i="2"/>
  <c r="T107" i="2"/>
  <c r="Q107" i="2"/>
  <c r="O107" i="2"/>
  <c r="N107" i="2"/>
  <c r="M107" i="2"/>
  <c r="L107" i="2"/>
  <c r="J107" i="2"/>
  <c r="I107" i="2"/>
  <c r="G107" i="2"/>
  <c r="F107" i="2"/>
  <c r="E107" i="2"/>
  <c r="D107" i="2"/>
  <c r="C107" i="2"/>
  <c r="B107" i="2"/>
  <c r="T106" i="2"/>
  <c r="O106" i="2"/>
  <c r="N106" i="2"/>
  <c r="M106" i="2"/>
  <c r="L106" i="2"/>
  <c r="J106" i="2"/>
  <c r="I106" i="2"/>
  <c r="G106" i="2"/>
  <c r="F106" i="2"/>
  <c r="E106" i="2"/>
  <c r="D106" i="2"/>
  <c r="C106" i="2"/>
  <c r="B106" i="2"/>
  <c r="T105" i="2"/>
  <c r="S105" i="2"/>
  <c r="O105" i="2"/>
  <c r="N105" i="2"/>
  <c r="M105" i="2"/>
  <c r="L105" i="2"/>
  <c r="K105" i="2"/>
  <c r="J105" i="2"/>
  <c r="I105" i="2"/>
  <c r="G105" i="2"/>
  <c r="F105" i="2"/>
  <c r="E105" i="2"/>
  <c r="D105" i="2"/>
  <c r="C105" i="2"/>
  <c r="B105" i="2"/>
  <c r="T104" i="2"/>
  <c r="O104" i="2"/>
  <c r="N104" i="2"/>
  <c r="M104" i="2"/>
  <c r="L104" i="2"/>
  <c r="J104" i="2"/>
  <c r="I104" i="2"/>
  <c r="G104" i="2"/>
  <c r="F104" i="2"/>
  <c r="E104" i="2"/>
  <c r="D104" i="2"/>
  <c r="C104" i="2"/>
  <c r="B104" i="2"/>
  <c r="T103" i="2"/>
  <c r="O103" i="2"/>
  <c r="N103" i="2"/>
  <c r="M103" i="2"/>
  <c r="L103" i="2"/>
  <c r="J103" i="2"/>
  <c r="I103" i="2"/>
  <c r="G103" i="2"/>
  <c r="F103" i="2"/>
  <c r="E103" i="2"/>
  <c r="D103" i="2"/>
  <c r="C103" i="2"/>
  <c r="B103" i="2"/>
  <c r="T102" i="2"/>
  <c r="O102" i="2"/>
  <c r="N102" i="2"/>
  <c r="M102" i="2"/>
  <c r="L102" i="2"/>
  <c r="J102" i="2"/>
  <c r="I102" i="2"/>
  <c r="G102" i="2"/>
  <c r="F102" i="2"/>
  <c r="E102" i="2"/>
  <c r="D102" i="2"/>
  <c r="C102" i="2"/>
  <c r="B102" i="2"/>
  <c r="T101" i="2"/>
  <c r="S101" i="2"/>
  <c r="O101" i="2"/>
  <c r="N101" i="2"/>
  <c r="M101" i="2"/>
  <c r="L101" i="2"/>
  <c r="K101" i="2"/>
  <c r="J101" i="2"/>
  <c r="I101" i="2"/>
  <c r="G101" i="2"/>
  <c r="F101" i="2"/>
  <c r="E101" i="2"/>
  <c r="D101" i="2"/>
  <c r="C101" i="2"/>
  <c r="B101" i="2"/>
  <c r="T100" i="2"/>
  <c r="O100" i="2"/>
  <c r="N100" i="2"/>
  <c r="M100" i="2"/>
  <c r="L100" i="2"/>
  <c r="J100" i="2"/>
  <c r="I100" i="2"/>
  <c r="G100" i="2"/>
  <c r="F100" i="2"/>
  <c r="E100" i="2"/>
  <c r="D100" i="2"/>
  <c r="C100" i="2"/>
  <c r="B100" i="2"/>
  <c r="T99" i="2"/>
  <c r="O99" i="2"/>
  <c r="N99" i="2"/>
  <c r="M99" i="2"/>
  <c r="L99" i="2"/>
  <c r="J99" i="2"/>
  <c r="I99" i="2"/>
  <c r="G99" i="2"/>
  <c r="F99" i="2"/>
  <c r="E99" i="2"/>
  <c r="D99" i="2"/>
  <c r="C99" i="2"/>
  <c r="B99" i="2"/>
  <c r="T98" i="2"/>
  <c r="O98" i="2"/>
  <c r="N98" i="2"/>
  <c r="M98" i="2"/>
  <c r="L98" i="2"/>
  <c r="J98" i="2"/>
  <c r="I98" i="2"/>
  <c r="G98" i="2"/>
  <c r="F98" i="2"/>
  <c r="E98" i="2"/>
  <c r="D98" i="2"/>
  <c r="C98" i="2"/>
  <c r="B98" i="2"/>
  <c r="T97" i="2"/>
  <c r="S97" i="2"/>
  <c r="O97" i="2"/>
  <c r="N97" i="2"/>
  <c r="M97" i="2"/>
  <c r="L97" i="2"/>
  <c r="K97" i="2"/>
  <c r="J97" i="2"/>
  <c r="I97" i="2"/>
  <c r="G97" i="2"/>
  <c r="F97" i="2"/>
  <c r="E97" i="2"/>
  <c r="D97" i="2"/>
  <c r="C97" i="2"/>
  <c r="B97" i="2"/>
  <c r="T96" i="2"/>
  <c r="O96" i="2"/>
  <c r="N96" i="2"/>
  <c r="M96" i="2"/>
  <c r="L96" i="2"/>
  <c r="J96" i="2"/>
  <c r="I96" i="2"/>
  <c r="G96" i="2"/>
  <c r="F96" i="2"/>
  <c r="E96" i="2"/>
  <c r="D96" i="2"/>
  <c r="C96" i="2"/>
  <c r="B96" i="2"/>
  <c r="T95" i="2"/>
  <c r="Q95" i="2"/>
  <c r="O95" i="2"/>
  <c r="N95" i="2"/>
  <c r="M95" i="2"/>
  <c r="L95" i="2"/>
  <c r="K95" i="2"/>
  <c r="J95" i="2"/>
  <c r="I95" i="2"/>
  <c r="G95" i="2"/>
  <c r="F95" i="2"/>
  <c r="E95" i="2"/>
  <c r="D95" i="2"/>
  <c r="C95" i="2"/>
  <c r="B95" i="2"/>
  <c r="T94" i="2"/>
  <c r="O94" i="2"/>
  <c r="N94" i="2"/>
  <c r="M94" i="2"/>
  <c r="L94" i="2"/>
  <c r="J94" i="2"/>
  <c r="I94" i="2"/>
  <c r="G94" i="2"/>
  <c r="F94" i="2"/>
  <c r="E94" i="2"/>
  <c r="D94" i="2"/>
  <c r="C94" i="2"/>
  <c r="B94" i="2"/>
  <c r="T93" i="2"/>
  <c r="S93" i="2"/>
  <c r="O93" i="2"/>
  <c r="N93" i="2"/>
  <c r="M93" i="2"/>
  <c r="L93" i="2"/>
  <c r="K93" i="2"/>
  <c r="J93" i="2"/>
  <c r="I93" i="2"/>
  <c r="G93" i="2"/>
  <c r="F93" i="2"/>
  <c r="E93" i="2"/>
  <c r="D93" i="2"/>
  <c r="C93" i="2"/>
  <c r="B93" i="2"/>
  <c r="T92" i="2"/>
  <c r="O92" i="2"/>
  <c r="N92" i="2"/>
  <c r="M92" i="2"/>
  <c r="L92" i="2"/>
  <c r="J92" i="2"/>
  <c r="I92" i="2"/>
  <c r="G92" i="2"/>
  <c r="F92" i="2"/>
  <c r="E92" i="2"/>
  <c r="D92" i="2"/>
  <c r="C92" i="2"/>
  <c r="B92" i="2"/>
  <c r="T91" i="2"/>
  <c r="Q91" i="2"/>
  <c r="O91" i="2"/>
  <c r="N91" i="2"/>
  <c r="M91" i="2"/>
  <c r="L91" i="2"/>
  <c r="K91" i="2"/>
  <c r="J91" i="2"/>
  <c r="I91" i="2"/>
  <c r="G91" i="2"/>
  <c r="F91" i="2"/>
  <c r="E91" i="2"/>
  <c r="D91" i="2"/>
  <c r="C91" i="2"/>
  <c r="B91" i="2"/>
  <c r="T90" i="2"/>
  <c r="O90" i="2"/>
  <c r="N90" i="2"/>
  <c r="M90" i="2"/>
  <c r="L90" i="2"/>
  <c r="J90" i="2"/>
  <c r="I90" i="2"/>
  <c r="G90" i="2"/>
  <c r="F90" i="2"/>
  <c r="E90" i="2"/>
  <c r="D90" i="2"/>
  <c r="C90" i="2"/>
  <c r="B90" i="2"/>
  <c r="T89" i="2"/>
  <c r="S89" i="2"/>
  <c r="O89" i="2"/>
  <c r="N89" i="2"/>
  <c r="M89" i="2"/>
  <c r="L89" i="2"/>
  <c r="K89" i="2"/>
  <c r="J89" i="2"/>
  <c r="I89" i="2"/>
  <c r="G89" i="2"/>
  <c r="F89" i="2"/>
  <c r="E89" i="2"/>
  <c r="D89" i="2"/>
  <c r="C89" i="2"/>
  <c r="B89" i="2"/>
  <c r="T88" i="2"/>
  <c r="O88" i="2"/>
  <c r="N88" i="2"/>
  <c r="M88" i="2"/>
  <c r="L88" i="2"/>
  <c r="J88" i="2"/>
  <c r="I88" i="2"/>
  <c r="H88" i="2"/>
  <c r="G88" i="2"/>
  <c r="F88" i="2"/>
  <c r="E88" i="2"/>
  <c r="D88" i="2"/>
  <c r="C88" i="2"/>
  <c r="B88" i="2"/>
  <c r="T87" i="2"/>
  <c r="O87" i="2"/>
  <c r="N87" i="2"/>
  <c r="M87" i="2"/>
  <c r="L87" i="2"/>
  <c r="J87" i="2"/>
  <c r="I87" i="2"/>
  <c r="H87" i="2"/>
  <c r="G87" i="2"/>
  <c r="F87" i="2"/>
  <c r="E87" i="2"/>
  <c r="D87" i="2"/>
  <c r="C87" i="2"/>
  <c r="B87" i="2"/>
  <c r="T86" i="2"/>
  <c r="P86" i="2"/>
  <c r="O86" i="2"/>
  <c r="N86" i="2"/>
  <c r="M86" i="2"/>
  <c r="L86" i="2"/>
  <c r="J86" i="2"/>
  <c r="I86" i="2"/>
  <c r="G86" i="2"/>
  <c r="F86" i="2"/>
  <c r="E86" i="2"/>
  <c r="D86" i="2"/>
  <c r="C86" i="2"/>
  <c r="B86" i="2"/>
  <c r="T85" i="2"/>
  <c r="S85" i="2"/>
  <c r="O85" i="2"/>
  <c r="N85" i="2"/>
  <c r="M85" i="2"/>
  <c r="L85" i="2"/>
  <c r="K85" i="2"/>
  <c r="J85" i="2"/>
  <c r="I85" i="2"/>
  <c r="G85" i="2"/>
  <c r="F85" i="2"/>
  <c r="E85" i="2"/>
  <c r="D85" i="2"/>
  <c r="C85" i="2"/>
  <c r="B85" i="2"/>
  <c r="T84" i="2"/>
  <c r="Q84" i="2"/>
  <c r="O84" i="2"/>
  <c r="N84" i="2"/>
  <c r="M84" i="2"/>
  <c r="L84" i="2"/>
  <c r="J84" i="2"/>
  <c r="I84" i="2"/>
  <c r="H84" i="2"/>
  <c r="G84" i="2"/>
  <c r="F84" i="2"/>
  <c r="E84" i="2"/>
  <c r="D84" i="2"/>
  <c r="C84" i="2"/>
  <c r="B84" i="2"/>
  <c r="T83" i="2"/>
  <c r="O83" i="2"/>
  <c r="N83" i="2"/>
  <c r="M83" i="2"/>
  <c r="L83" i="2"/>
  <c r="J83" i="2"/>
  <c r="I83" i="2"/>
  <c r="G83" i="2"/>
  <c r="F83" i="2"/>
  <c r="E83" i="2"/>
  <c r="D83" i="2"/>
  <c r="C83" i="2"/>
  <c r="B83" i="2"/>
  <c r="T82" i="2"/>
  <c r="O82" i="2"/>
  <c r="N82" i="2"/>
  <c r="M82" i="2"/>
  <c r="L82" i="2"/>
  <c r="J82" i="2"/>
  <c r="I82" i="2"/>
  <c r="G82" i="2"/>
  <c r="F82" i="2"/>
  <c r="E82" i="2"/>
  <c r="D82" i="2"/>
  <c r="C82" i="2"/>
  <c r="B82" i="2"/>
  <c r="T81" i="2"/>
  <c r="S81" i="2"/>
  <c r="O81" i="2"/>
  <c r="N81" i="2"/>
  <c r="M81" i="2"/>
  <c r="L81" i="2"/>
  <c r="K81" i="2"/>
  <c r="J81" i="2"/>
  <c r="I81" i="2"/>
  <c r="G81" i="2"/>
  <c r="F81" i="2"/>
  <c r="E81" i="2"/>
  <c r="D81" i="2"/>
  <c r="C81" i="2"/>
  <c r="B81" i="2"/>
  <c r="T80" i="2"/>
  <c r="Q80" i="2"/>
  <c r="O80" i="2"/>
  <c r="N80" i="2"/>
  <c r="M80" i="2"/>
  <c r="L80" i="2"/>
  <c r="J80" i="2"/>
  <c r="I80" i="2"/>
  <c r="H80" i="2"/>
  <c r="G80" i="2"/>
  <c r="F80" i="2"/>
  <c r="E80" i="2"/>
  <c r="D80" i="2"/>
  <c r="C80" i="2"/>
  <c r="B80" i="2"/>
  <c r="T79" i="2"/>
  <c r="Q79" i="2"/>
  <c r="O79" i="2"/>
  <c r="N79" i="2"/>
  <c r="M79" i="2"/>
  <c r="L79" i="2"/>
  <c r="J79" i="2"/>
  <c r="I79" i="2"/>
  <c r="G79" i="2"/>
  <c r="F79" i="2"/>
  <c r="E79" i="2"/>
  <c r="D79" i="2"/>
  <c r="C79" i="2"/>
  <c r="B79" i="2"/>
  <c r="T78" i="2"/>
  <c r="O78" i="2"/>
  <c r="N78" i="2"/>
  <c r="M78" i="2"/>
  <c r="L78" i="2"/>
  <c r="J78" i="2"/>
  <c r="I78" i="2"/>
  <c r="G78" i="2"/>
  <c r="F78" i="2"/>
  <c r="E78" i="2"/>
  <c r="D78" i="2"/>
  <c r="C78" i="2"/>
  <c r="B78" i="2"/>
  <c r="T77" i="2"/>
  <c r="O77" i="2"/>
  <c r="N77" i="2"/>
  <c r="M77" i="2"/>
  <c r="L77" i="2"/>
  <c r="J77" i="2"/>
  <c r="I77" i="2"/>
  <c r="G77" i="2"/>
  <c r="F77" i="2"/>
  <c r="E77" i="2"/>
  <c r="D77" i="2"/>
  <c r="C77" i="2"/>
  <c r="B77" i="2"/>
  <c r="T76" i="2"/>
  <c r="Q76" i="2"/>
  <c r="O76" i="2"/>
  <c r="N76" i="2"/>
  <c r="M76" i="2"/>
  <c r="L76" i="2"/>
  <c r="J76" i="2"/>
  <c r="I76" i="2"/>
  <c r="G76" i="2"/>
  <c r="F76" i="2"/>
  <c r="E76" i="2"/>
  <c r="D76" i="2"/>
  <c r="C76" i="2"/>
  <c r="B76" i="2"/>
  <c r="T75" i="2"/>
  <c r="O75" i="2"/>
  <c r="N75" i="2"/>
  <c r="M75" i="2"/>
  <c r="L75" i="2"/>
  <c r="J75" i="2"/>
  <c r="I75" i="2"/>
  <c r="G75" i="2"/>
  <c r="F75" i="2"/>
  <c r="E75" i="2"/>
  <c r="D75" i="2"/>
  <c r="C75" i="2"/>
  <c r="B75" i="2"/>
  <c r="T74" i="2"/>
  <c r="O74" i="2"/>
  <c r="N74" i="2"/>
  <c r="M74" i="2"/>
  <c r="L74" i="2"/>
  <c r="J74" i="2"/>
  <c r="I74" i="2"/>
  <c r="G74" i="2"/>
  <c r="F74" i="2"/>
  <c r="E74" i="2"/>
  <c r="D74" i="2"/>
  <c r="C74" i="2"/>
  <c r="B74" i="2"/>
  <c r="T73" i="2"/>
  <c r="O73" i="2"/>
  <c r="N73" i="2"/>
  <c r="M73" i="2"/>
  <c r="L73" i="2"/>
  <c r="J73" i="2"/>
  <c r="I73" i="2"/>
  <c r="G73" i="2"/>
  <c r="F73" i="2"/>
  <c r="E73" i="2"/>
  <c r="D73" i="2"/>
  <c r="C73" i="2"/>
  <c r="B73" i="2"/>
  <c r="T72" i="2"/>
  <c r="O72" i="2"/>
  <c r="N72" i="2"/>
  <c r="M72" i="2"/>
  <c r="L72" i="2"/>
  <c r="J72" i="2"/>
  <c r="I72" i="2"/>
  <c r="G72" i="2"/>
  <c r="F72" i="2"/>
  <c r="E72" i="2"/>
  <c r="D72" i="2"/>
  <c r="C72" i="2"/>
  <c r="B72" i="2"/>
  <c r="T71" i="2"/>
  <c r="O71" i="2"/>
  <c r="N71" i="2"/>
  <c r="M71" i="2"/>
  <c r="L71" i="2"/>
  <c r="J71" i="2"/>
  <c r="I71" i="2"/>
  <c r="G71" i="2"/>
  <c r="F71" i="2"/>
  <c r="E71" i="2"/>
  <c r="D71" i="2"/>
  <c r="C71" i="2"/>
  <c r="B71" i="2"/>
  <c r="T70" i="2"/>
  <c r="O70" i="2"/>
  <c r="N70" i="2"/>
  <c r="M70" i="2"/>
  <c r="L70" i="2"/>
  <c r="J70" i="2"/>
  <c r="I70" i="2"/>
  <c r="G70" i="2"/>
  <c r="F70" i="2"/>
  <c r="E70" i="2"/>
  <c r="D70" i="2"/>
  <c r="C70" i="2"/>
  <c r="B70" i="2"/>
  <c r="T69" i="2"/>
  <c r="O69" i="2"/>
  <c r="N69" i="2"/>
  <c r="M69" i="2"/>
  <c r="L69" i="2"/>
  <c r="J69" i="2"/>
  <c r="I69" i="2"/>
  <c r="G69" i="2"/>
  <c r="F69" i="2"/>
  <c r="E69" i="2"/>
  <c r="D69" i="2"/>
  <c r="C69" i="2"/>
  <c r="B69" i="2"/>
  <c r="T68" i="2"/>
  <c r="O68" i="2"/>
  <c r="N68" i="2"/>
  <c r="M68" i="2"/>
  <c r="L68" i="2"/>
  <c r="J68" i="2"/>
  <c r="I68" i="2"/>
  <c r="G68" i="2"/>
  <c r="F68" i="2"/>
  <c r="E68" i="2"/>
  <c r="D68" i="2"/>
  <c r="C68" i="2"/>
  <c r="B68" i="2"/>
  <c r="T67" i="2"/>
  <c r="S67" i="2"/>
  <c r="O67" i="2"/>
  <c r="N67" i="2"/>
  <c r="M67" i="2"/>
  <c r="L67" i="2"/>
  <c r="J67" i="2"/>
  <c r="I67" i="2"/>
  <c r="G67" i="2"/>
  <c r="F67" i="2"/>
  <c r="E67" i="2"/>
  <c r="D67" i="2"/>
  <c r="C67" i="2"/>
  <c r="B67" i="2"/>
  <c r="T66" i="2"/>
  <c r="O66" i="2"/>
  <c r="N66" i="2"/>
  <c r="M66" i="2"/>
  <c r="L66" i="2"/>
  <c r="J66" i="2"/>
  <c r="I66" i="2"/>
  <c r="G66" i="2"/>
  <c r="F66" i="2"/>
  <c r="E66" i="2"/>
  <c r="D66" i="2"/>
  <c r="C66" i="2"/>
  <c r="B66" i="2"/>
  <c r="T65" i="2"/>
  <c r="S65" i="2"/>
  <c r="O65" i="2"/>
  <c r="N65" i="2"/>
  <c r="M65" i="2"/>
  <c r="L65" i="2"/>
  <c r="J65" i="2"/>
  <c r="I65" i="2"/>
  <c r="G65" i="2"/>
  <c r="F65" i="2"/>
  <c r="E65" i="2"/>
  <c r="D65" i="2"/>
  <c r="C65" i="2"/>
  <c r="B65" i="2"/>
  <c r="T64" i="2"/>
  <c r="Q64" i="2"/>
  <c r="O64" i="2"/>
  <c r="N64" i="2"/>
  <c r="M64" i="2"/>
  <c r="L64" i="2"/>
  <c r="J64" i="2"/>
  <c r="I64" i="2"/>
  <c r="G64" i="2"/>
  <c r="F64" i="2"/>
  <c r="E64" i="2"/>
  <c r="D64" i="2"/>
  <c r="C64" i="2"/>
  <c r="B64" i="2"/>
  <c r="T63" i="2"/>
  <c r="S63" i="2"/>
  <c r="O63" i="2"/>
  <c r="N63" i="2"/>
  <c r="M63" i="2"/>
  <c r="L63" i="2"/>
  <c r="J63" i="2"/>
  <c r="I63" i="2"/>
  <c r="H63" i="2"/>
  <c r="G63" i="2"/>
  <c r="F63" i="2"/>
  <c r="E63" i="2"/>
  <c r="D63" i="2"/>
  <c r="C63" i="2"/>
  <c r="B63" i="2"/>
  <c r="T62" i="2"/>
  <c r="Q62" i="2"/>
  <c r="O62" i="2"/>
  <c r="N62" i="2"/>
  <c r="M62" i="2"/>
  <c r="L62" i="2"/>
  <c r="J62" i="2"/>
  <c r="I62" i="2"/>
  <c r="G62" i="2"/>
  <c r="F62" i="2"/>
  <c r="E62" i="2"/>
  <c r="D62" i="2"/>
  <c r="C62" i="2"/>
  <c r="B62" i="2"/>
  <c r="T61" i="2"/>
  <c r="O61" i="2"/>
  <c r="N61" i="2"/>
  <c r="M61" i="2"/>
  <c r="L61" i="2"/>
  <c r="J61" i="2"/>
  <c r="I61" i="2"/>
  <c r="H61" i="2"/>
  <c r="G61" i="2"/>
  <c r="F61" i="2"/>
  <c r="E61" i="2"/>
  <c r="D61" i="2"/>
  <c r="C61" i="2"/>
  <c r="B61" i="2"/>
  <c r="T60" i="2"/>
  <c r="O60" i="2"/>
  <c r="N60" i="2"/>
  <c r="M60" i="2"/>
  <c r="L60" i="2"/>
  <c r="J60" i="2"/>
  <c r="I60" i="2"/>
  <c r="G60" i="2"/>
  <c r="F60" i="2"/>
  <c r="E60" i="2"/>
  <c r="D60" i="2"/>
  <c r="C60" i="2"/>
  <c r="B60" i="2"/>
  <c r="T59" i="2"/>
  <c r="O59" i="2"/>
  <c r="N59" i="2"/>
  <c r="M59" i="2"/>
  <c r="L59" i="2"/>
  <c r="J59" i="2"/>
  <c r="I59" i="2"/>
  <c r="G59" i="2"/>
  <c r="F59" i="2"/>
  <c r="E59" i="2"/>
  <c r="D59" i="2"/>
  <c r="C59" i="2"/>
  <c r="B59" i="2"/>
  <c r="T58" i="2"/>
  <c r="O58" i="2"/>
  <c r="N58" i="2"/>
  <c r="M58" i="2"/>
  <c r="L58" i="2"/>
  <c r="J58" i="2"/>
  <c r="I58" i="2"/>
  <c r="G58" i="2"/>
  <c r="F58" i="2"/>
  <c r="E58" i="2"/>
  <c r="D58" i="2"/>
  <c r="C58" i="2"/>
  <c r="B58" i="2"/>
  <c r="T57" i="2"/>
  <c r="O57" i="2"/>
  <c r="N57" i="2"/>
  <c r="M57" i="2"/>
  <c r="L57" i="2"/>
  <c r="J57" i="2"/>
  <c r="I57" i="2"/>
  <c r="G57" i="2"/>
  <c r="F57" i="2"/>
  <c r="E57" i="2"/>
  <c r="D57" i="2"/>
  <c r="C57" i="2"/>
  <c r="B57" i="2"/>
  <c r="T56" i="2"/>
  <c r="O56" i="2"/>
  <c r="N56" i="2"/>
  <c r="M56" i="2"/>
  <c r="L56" i="2"/>
  <c r="J56" i="2"/>
  <c r="I56" i="2"/>
  <c r="G56" i="2"/>
  <c r="F56" i="2"/>
  <c r="E56" i="2"/>
  <c r="D56" i="2"/>
  <c r="C56" i="2"/>
  <c r="B56" i="2"/>
  <c r="T55" i="2"/>
  <c r="S55" i="2"/>
  <c r="O55" i="2"/>
  <c r="N55" i="2"/>
  <c r="M55" i="2"/>
  <c r="L55" i="2"/>
  <c r="J55" i="2"/>
  <c r="I55" i="2"/>
  <c r="G55" i="2"/>
  <c r="F55" i="2"/>
  <c r="E55" i="2"/>
  <c r="D55" i="2"/>
  <c r="C55" i="2"/>
  <c r="B55" i="2"/>
  <c r="T54" i="2"/>
  <c r="O54" i="2"/>
  <c r="N54" i="2"/>
  <c r="M54" i="2"/>
  <c r="L54" i="2"/>
  <c r="J54" i="2"/>
  <c r="I54" i="2"/>
  <c r="G54" i="2"/>
  <c r="F54" i="2"/>
  <c r="E54" i="2"/>
  <c r="D54" i="2"/>
  <c r="C54" i="2"/>
  <c r="B54" i="2"/>
  <c r="T53" i="2"/>
  <c r="O53" i="2"/>
  <c r="N53" i="2"/>
  <c r="M53" i="2"/>
  <c r="L53" i="2"/>
  <c r="J53" i="2"/>
  <c r="I53" i="2"/>
  <c r="G53" i="2"/>
  <c r="F53" i="2"/>
  <c r="E53" i="2"/>
  <c r="D53" i="2"/>
  <c r="C53" i="2"/>
  <c r="B53" i="2"/>
  <c r="T52" i="2"/>
  <c r="Q52" i="2"/>
  <c r="O52" i="2"/>
  <c r="N52" i="2"/>
  <c r="M52" i="2"/>
  <c r="L52" i="2"/>
  <c r="J52" i="2"/>
  <c r="I52" i="2"/>
  <c r="G52" i="2"/>
  <c r="F52" i="2"/>
  <c r="E52" i="2"/>
  <c r="D52" i="2"/>
  <c r="C52" i="2"/>
  <c r="B52" i="2"/>
  <c r="T51" i="2"/>
  <c r="O51" i="2"/>
  <c r="N51" i="2"/>
  <c r="M51" i="2"/>
  <c r="L51" i="2"/>
  <c r="J51" i="2"/>
  <c r="I51" i="2"/>
  <c r="G51" i="2"/>
  <c r="F51" i="2"/>
  <c r="E51" i="2"/>
  <c r="D51" i="2"/>
  <c r="C51" i="2"/>
  <c r="B51" i="2"/>
  <c r="T50" i="2"/>
  <c r="O50" i="2"/>
  <c r="N50" i="2"/>
  <c r="M50" i="2"/>
  <c r="L50" i="2"/>
  <c r="J50" i="2"/>
  <c r="I50" i="2"/>
  <c r="G50" i="2"/>
  <c r="F50" i="2"/>
  <c r="E50" i="2"/>
  <c r="D50" i="2"/>
  <c r="C50" i="2"/>
  <c r="B50" i="2"/>
  <c r="T49" i="2"/>
  <c r="O49" i="2"/>
  <c r="N49" i="2"/>
  <c r="M49" i="2"/>
  <c r="L49" i="2"/>
  <c r="J49" i="2"/>
  <c r="I49" i="2"/>
  <c r="G49" i="2"/>
  <c r="F49" i="2"/>
  <c r="E49" i="2"/>
  <c r="D49" i="2"/>
  <c r="C49" i="2"/>
  <c r="B49" i="2"/>
  <c r="T48" i="2"/>
  <c r="O48" i="2"/>
  <c r="N48" i="2"/>
  <c r="M48" i="2"/>
  <c r="L48" i="2"/>
  <c r="J48" i="2"/>
  <c r="I48" i="2"/>
  <c r="G48" i="2"/>
  <c r="F48" i="2"/>
  <c r="E48" i="2"/>
  <c r="D48" i="2"/>
  <c r="C48" i="2"/>
  <c r="B48" i="2"/>
  <c r="T47" i="2"/>
  <c r="O47" i="2"/>
  <c r="N47" i="2"/>
  <c r="M47" i="2"/>
  <c r="L47" i="2"/>
  <c r="J47" i="2"/>
  <c r="I47" i="2"/>
  <c r="G47" i="2"/>
  <c r="F47" i="2"/>
  <c r="E47" i="2"/>
  <c r="D47" i="2"/>
  <c r="C47" i="2"/>
  <c r="B47" i="2"/>
  <c r="T46" i="2"/>
  <c r="O46" i="2"/>
  <c r="N46" i="2"/>
  <c r="M46" i="2"/>
  <c r="L46" i="2"/>
  <c r="J46" i="2"/>
  <c r="I46" i="2"/>
  <c r="G46" i="2"/>
  <c r="F46" i="2"/>
  <c r="E46" i="2"/>
  <c r="D46" i="2"/>
  <c r="C46" i="2"/>
  <c r="B46" i="2"/>
  <c r="T45" i="2"/>
  <c r="O45" i="2"/>
  <c r="N45" i="2"/>
  <c r="M45" i="2"/>
  <c r="L45" i="2"/>
  <c r="J45" i="2"/>
  <c r="I45" i="2"/>
  <c r="G45" i="2"/>
  <c r="F45" i="2"/>
  <c r="E45" i="2"/>
  <c r="D45" i="2"/>
  <c r="C45" i="2"/>
  <c r="B45" i="2"/>
  <c r="T44" i="2"/>
  <c r="O44" i="2"/>
  <c r="N44" i="2"/>
  <c r="M44" i="2"/>
  <c r="L44" i="2"/>
  <c r="J44" i="2"/>
  <c r="I44" i="2"/>
  <c r="G44" i="2"/>
  <c r="F44" i="2"/>
  <c r="E44" i="2"/>
  <c r="D44" i="2"/>
  <c r="C44" i="2"/>
  <c r="B44" i="2"/>
  <c r="T43" i="2"/>
  <c r="S43" i="2"/>
  <c r="O43" i="2"/>
  <c r="N43" i="2"/>
  <c r="M43" i="2"/>
  <c r="L43" i="2"/>
  <c r="J43" i="2"/>
  <c r="I43" i="2"/>
  <c r="G43" i="2"/>
  <c r="F43" i="2"/>
  <c r="E43" i="2"/>
  <c r="D43" i="2"/>
  <c r="C43" i="2"/>
  <c r="B43" i="2"/>
  <c r="T42" i="2"/>
  <c r="O42" i="2"/>
  <c r="N42" i="2"/>
  <c r="M42" i="2"/>
  <c r="L42" i="2"/>
  <c r="K42" i="2"/>
  <c r="J42" i="2"/>
  <c r="I42" i="2"/>
  <c r="G42" i="2"/>
  <c r="F42" i="2"/>
  <c r="E42" i="2"/>
  <c r="D42" i="2"/>
  <c r="C42" i="2"/>
  <c r="B42" i="2"/>
  <c r="T41" i="2"/>
  <c r="O41" i="2"/>
  <c r="N41" i="2"/>
  <c r="M41" i="2"/>
  <c r="L41" i="2"/>
  <c r="J41" i="2"/>
  <c r="I41" i="2"/>
  <c r="G41" i="2"/>
  <c r="F41" i="2"/>
  <c r="E41" i="2"/>
  <c r="D41" i="2"/>
  <c r="C41" i="2"/>
  <c r="B41" i="2"/>
  <c r="T40" i="2"/>
  <c r="O40" i="2"/>
  <c r="N40" i="2"/>
  <c r="M40" i="2"/>
  <c r="L40" i="2"/>
  <c r="J40" i="2"/>
  <c r="I40" i="2"/>
  <c r="G40" i="2"/>
  <c r="F40" i="2"/>
  <c r="E40" i="2"/>
  <c r="D40" i="2"/>
  <c r="C40" i="2"/>
  <c r="B40" i="2"/>
  <c r="T39" i="2"/>
  <c r="O39" i="2"/>
  <c r="N39" i="2"/>
  <c r="M39" i="2"/>
  <c r="L39" i="2"/>
  <c r="J39" i="2"/>
  <c r="I39" i="2"/>
  <c r="G39" i="2"/>
  <c r="F39" i="2"/>
  <c r="E39" i="2"/>
  <c r="D39" i="2"/>
  <c r="C39" i="2"/>
  <c r="B39" i="2"/>
  <c r="T38" i="2"/>
  <c r="O38" i="2"/>
  <c r="N38" i="2"/>
  <c r="M38" i="2"/>
  <c r="L38" i="2"/>
  <c r="J38" i="2"/>
  <c r="I38" i="2"/>
  <c r="G38" i="2"/>
  <c r="F38" i="2"/>
  <c r="E38" i="2"/>
  <c r="D38" i="2"/>
  <c r="C38" i="2"/>
  <c r="B38" i="2"/>
  <c r="T37" i="2"/>
  <c r="O37" i="2"/>
  <c r="N37" i="2"/>
  <c r="M37" i="2"/>
  <c r="L37" i="2"/>
  <c r="J37" i="2"/>
  <c r="I37" i="2"/>
  <c r="G37" i="2"/>
  <c r="F37" i="2"/>
  <c r="E37" i="2"/>
  <c r="D37" i="2"/>
  <c r="C37" i="2"/>
  <c r="B37" i="2"/>
  <c r="T36" i="2"/>
  <c r="O36" i="2"/>
  <c r="N36" i="2"/>
  <c r="M36" i="2"/>
  <c r="L36" i="2"/>
  <c r="J36" i="2"/>
  <c r="I36" i="2"/>
  <c r="G36" i="2"/>
  <c r="F36" i="2"/>
  <c r="E36" i="2"/>
  <c r="D36" i="2"/>
  <c r="C36" i="2"/>
  <c r="B36" i="2"/>
  <c r="T35" i="2"/>
  <c r="S35" i="2"/>
  <c r="O35" i="2"/>
  <c r="N35" i="2"/>
  <c r="M35" i="2"/>
  <c r="L35" i="2"/>
  <c r="J35" i="2"/>
  <c r="I35" i="2"/>
  <c r="G35" i="2"/>
  <c r="F35" i="2"/>
  <c r="E35" i="2"/>
  <c r="D35" i="2"/>
  <c r="C35" i="2"/>
  <c r="B35" i="2"/>
  <c r="T34" i="2"/>
  <c r="O34" i="2"/>
  <c r="N34" i="2"/>
  <c r="M34" i="2"/>
  <c r="L34" i="2"/>
  <c r="J34" i="2"/>
  <c r="I34" i="2"/>
  <c r="G34" i="2"/>
  <c r="F34" i="2"/>
  <c r="E34" i="2"/>
  <c r="D34" i="2"/>
  <c r="C34" i="2"/>
  <c r="B34" i="2"/>
  <c r="T33" i="2"/>
  <c r="O33" i="2"/>
  <c r="N33" i="2"/>
  <c r="M33" i="2"/>
  <c r="L33" i="2"/>
  <c r="J33" i="2"/>
  <c r="I33" i="2"/>
  <c r="G33" i="2"/>
  <c r="F33" i="2"/>
  <c r="E33" i="2"/>
  <c r="D33" i="2"/>
  <c r="C33" i="2"/>
  <c r="B33" i="2"/>
  <c r="T32" i="2"/>
  <c r="O32" i="2"/>
  <c r="N32" i="2"/>
  <c r="M32" i="2"/>
  <c r="L32" i="2"/>
  <c r="J32" i="2"/>
  <c r="I32" i="2"/>
  <c r="G32" i="2"/>
  <c r="F32" i="2"/>
  <c r="E32" i="2"/>
  <c r="D32" i="2"/>
  <c r="C32" i="2"/>
  <c r="B32" i="2"/>
  <c r="T31" i="2"/>
  <c r="P31" i="2"/>
  <c r="O31" i="2"/>
  <c r="N31" i="2"/>
  <c r="M31" i="2"/>
  <c r="L31" i="2"/>
  <c r="J31" i="2"/>
  <c r="I31" i="2"/>
  <c r="G31" i="2"/>
  <c r="F31" i="2"/>
  <c r="E31" i="2"/>
  <c r="D31" i="2"/>
  <c r="C31" i="2"/>
  <c r="B31" i="2"/>
  <c r="T30" i="2"/>
  <c r="O30" i="2"/>
  <c r="N30" i="2"/>
  <c r="M30" i="2"/>
  <c r="L30" i="2"/>
  <c r="J30" i="2"/>
  <c r="I30" i="2"/>
  <c r="G30" i="2"/>
  <c r="F30" i="2"/>
  <c r="E30" i="2"/>
  <c r="D30" i="2"/>
  <c r="C30" i="2"/>
  <c r="B30" i="2"/>
  <c r="T29" i="2"/>
  <c r="O29" i="2"/>
  <c r="N29" i="2"/>
  <c r="M29" i="2"/>
  <c r="L29" i="2"/>
  <c r="K29" i="2"/>
  <c r="J29" i="2"/>
  <c r="I29" i="2"/>
  <c r="G29" i="2"/>
  <c r="F29" i="2"/>
  <c r="E29" i="2"/>
  <c r="D29" i="2"/>
  <c r="C29" i="2"/>
  <c r="B29" i="2"/>
  <c r="T28" i="2"/>
  <c r="O28" i="2"/>
  <c r="N28" i="2"/>
  <c r="M28" i="2"/>
  <c r="L28" i="2"/>
  <c r="J28" i="2"/>
  <c r="I28" i="2"/>
  <c r="G28" i="2"/>
  <c r="F28" i="2"/>
  <c r="E28" i="2"/>
  <c r="D28" i="2"/>
  <c r="C28" i="2"/>
  <c r="B28" i="2"/>
  <c r="T27" i="2"/>
  <c r="S27" i="2"/>
  <c r="O27" i="2"/>
  <c r="N27" i="2"/>
  <c r="M27" i="2"/>
  <c r="L27" i="2"/>
  <c r="J27" i="2"/>
  <c r="I27" i="2"/>
  <c r="G27" i="2"/>
  <c r="F27" i="2"/>
  <c r="E27" i="2"/>
  <c r="D27" i="2"/>
  <c r="C27" i="2"/>
  <c r="B27" i="2"/>
  <c r="T26" i="2"/>
  <c r="O26" i="2"/>
  <c r="N26" i="2"/>
  <c r="M26" i="2"/>
  <c r="L26" i="2"/>
  <c r="J26" i="2"/>
  <c r="I26" i="2"/>
  <c r="G26" i="2"/>
  <c r="F26" i="2"/>
  <c r="E26" i="2"/>
  <c r="D26" i="2"/>
  <c r="C26" i="2"/>
  <c r="B26" i="2"/>
  <c r="T25" i="2"/>
  <c r="O25" i="2"/>
  <c r="N25" i="2"/>
  <c r="M25" i="2"/>
  <c r="L25" i="2"/>
  <c r="J25" i="2"/>
  <c r="I25" i="2"/>
  <c r="H25" i="2"/>
  <c r="G25" i="2"/>
  <c r="F25" i="2"/>
  <c r="E25" i="2"/>
  <c r="D25" i="2"/>
  <c r="C25" i="2"/>
  <c r="B25" i="2"/>
  <c r="T24" i="2"/>
  <c r="O24" i="2"/>
  <c r="N24" i="2"/>
  <c r="M24" i="2"/>
  <c r="L24" i="2"/>
  <c r="K24" i="2"/>
  <c r="J24" i="2"/>
  <c r="I24" i="2"/>
  <c r="G24" i="2"/>
  <c r="F24" i="2"/>
  <c r="E24" i="2"/>
  <c r="D24" i="2"/>
  <c r="C24" i="2"/>
  <c r="B24" i="2"/>
  <c r="T23" i="2"/>
  <c r="S23" i="2"/>
  <c r="O23" i="2"/>
  <c r="N23" i="2"/>
  <c r="M23" i="2"/>
  <c r="L23" i="2"/>
  <c r="J23" i="2"/>
  <c r="I23" i="2"/>
  <c r="G23" i="2"/>
  <c r="F23" i="2"/>
  <c r="E23" i="2"/>
  <c r="D23" i="2"/>
  <c r="C23" i="2"/>
  <c r="B23" i="2"/>
  <c r="T22" i="2"/>
  <c r="O22" i="2"/>
  <c r="N22" i="2"/>
  <c r="M22" i="2"/>
  <c r="L22" i="2"/>
  <c r="J22" i="2"/>
  <c r="I22" i="2"/>
  <c r="G22" i="2"/>
  <c r="F22" i="2"/>
  <c r="E22" i="2"/>
  <c r="D22" i="2"/>
  <c r="C22" i="2"/>
  <c r="B22" i="2"/>
  <c r="T21" i="2"/>
  <c r="O21" i="2"/>
  <c r="N21" i="2"/>
  <c r="M21" i="2"/>
  <c r="L21" i="2"/>
  <c r="J21" i="2"/>
  <c r="I21" i="2"/>
  <c r="H21" i="2"/>
  <c r="G21" i="2"/>
  <c r="F21" i="2"/>
  <c r="E21" i="2"/>
  <c r="D21" i="2"/>
  <c r="C21" i="2"/>
  <c r="B21" i="2"/>
  <c r="T20" i="2"/>
  <c r="O20" i="2"/>
  <c r="N20" i="2"/>
  <c r="M20" i="2"/>
  <c r="L20" i="2"/>
  <c r="K20" i="2"/>
  <c r="J20" i="2"/>
  <c r="I20" i="2"/>
  <c r="G20" i="2"/>
  <c r="F20" i="2"/>
  <c r="E20" i="2"/>
  <c r="D20" i="2"/>
  <c r="C20" i="2"/>
  <c r="B20" i="2"/>
  <c r="T19" i="2"/>
  <c r="S19" i="2"/>
  <c r="O19" i="2"/>
  <c r="N19" i="2"/>
  <c r="M19" i="2"/>
  <c r="L19" i="2"/>
  <c r="J19" i="2"/>
  <c r="I19" i="2"/>
  <c r="G19" i="2"/>
  <c r="F19" i="2"/>
  <c r="E19" i="2"/>
  <c r="D19" i="2"/>
  <c r="C19" i="2"/>
  <c r="B19" i="2"/>
  <c r="T18" i="2"/>
  <c r="O18" i="2"/>
  <c r="N18" i="2"/>
  <c r="M18" i="2"/>
  <c r="L18" i="2"/>
  <c r="J18" i="2"/>
  <c r="I18" i="2"/>
  <c r="G18" i="2"/>
  <c r="F18" i="2"/>
  <c r="E18" i="2"/>
  <c r="D18" i="2"/>
  <c r="C18" i="2"/>
  <c r="B18" i="2"/>
  <c r="T17" i="2"/>
  <c r="O17" i="2"/>
  <c r="N17" i="2"/>
  <c r="M17" i="2"/>
  <c r="L17" i="2"/>
  <c r="J17" i="2"/>
  <c r="I17" i="2"/>
  <c r="H17" i="2"/>
  <c r="G17" i="2"/>
  <c r="F17" i="2"/>
  <c r="E17" i="2"/>
  <c r="D17" i="2"/>
  <c r="C17" i="2"/>
  <c r="B17" i="2"/>
  <c r="T16" i="2"/>
  <c r="O16" i="2"/>
  <c r="N16" i="2"/>
  <c r="M16" i="2"/>
  <c r="L16" i="2"/>
  <c r="K16" i="2"/>
  <c r="J16" i="2"/>
  <c r="I16" i="2"/>
  <c r="G16" i="2"/>
  <c r="F16" i="2"/>
  <c r="E16" i="2"/>
  <c r="D16" i="2"/>
  <c r="C16" i="2"/>
  <c r="B16" i="2"/>
  <c r="T15" i="2"/>
  <c r="S15" i="2"/>
  <c r="O15" i="2"/>
  <c r="N15" i="2"/>
  <c r="M15" i="2"/>
  <c r="L15" i="2"/>
  <c r="J15" i="2"/>
  <c r="I15" i="2"/>
  <c r="G15" i="2"/>
  <c r="F15" i="2"/>
  <c r="E15" i="2"/>
  <c r="D15" i="2"/>
  <c r="C15" i="2"/>
  <c r="B15" i="2"/>
  <c r="T14" i="2"/>
  <c r="O14" i="2"/>
  <c r="N14" i="2"/>
  <c r="M14" i="2"/>
  <c r="L14" i="2"/>
  <c r="J14" i="2"/>
  <c r="I14" i="2"/>
  <c r="G14" i="2"/>
  <c r="F14" i="2"/>
  <c r="E14" i="2"/>
  <c r="D14" i="2"/>
  <c r="C14" i="2"/>
  <c r="B14" i="2"/>
  <c r="T13" i="2"/>
  <c r="P13" i="2"/>
  <c r="O13" i="2"/>
  <c r="N13" i="2"/>
  <c r="M13" i="2"/>
  <c r="L13" i="2"/>
  <c r="J13" i="2"/>
  <c r="I13" i="2"/>
  <c r="G13" i="2"/>
  <c r="F13" i="2"/>
  <c r="E13" i="2"/>
  <c r="D13" i="2"/>
  <c r="C13" i="2"/>
  <c r="B13" i="2"/>
  <c r="T12" i="2"/>
  <c r="O12" i="2"/>
  <c r="N12" i="2"/>
  <c r="M12" i="2"/>
  <c r="L12" i="2"/>
  <c r="J12" i="2"/>
  <c r="I12" i="2"/>
  <c r="G12" i="2"/>
  <c r="F12" i="2"/>
  <c r="E12" i="2"/>
  <c r="D12" i="2"/>
  <c r="C12" i="2"/>
  <c r="B12" i="2"/>
  <c r="T11" i="2"/>
  <c r="S11" i="2"/>
  <c r="O11" i="2"/>
  <c r="N11" i="2"/>
  <c r="M11" i="2"/>
  <c r="L11" i="2"/>
  <c r="J11" i="2"/>
  <c r="I11" i="2"/>
  <c r="G11" i="2"/>
  <c r="F11" i="2"/>
  <c r="E11" i="2"/>
  <c r="D11" i="2"/>
  <c r="C11" i="2"/>
  <c r="B11" i="2"/>
  <c r="T10" i="2"/>
  <c r="O10" i="2"/>
  <c r="N10" i="2"/>
  <c r="M10" i="2"/>
  <c r="L10" i="2"/>
  <c r="J10" i="2"/>
  <c r="I10" i="2"/>
  <c r="G10" i="2"/>
  <c r="F10" i="2"/>
  <c r="E10" i="2"/>
  <c r="D10" i="2"/>
  <c r="C10" i="2"/>
  <c r="B10" i="2"/>
  <c r="T9" i="2"/>
  <c r="O9" i="2"/>
  <c r="N9" i="2"/>
  <c r="M9" i="2"/>
  <c r="L9" i="2"/>
  <c r="J9" i="2"/>
  <c r="I9" i="2"/>
  <c r="H9" i="2"/>
  <c r="G9" i="2"/>
  <c r="F9" i="2"/>
  <c r="E9" i="2"/>
  <c r="D9" i="2"/>
  <c r="C9" i="2"/>
  <c r="B9" i="2"/>
  <c r="T8" i="2"/>
  <c r="O8" i="2"/>
  <c r="N8" i="2"/>
  <c r="M8" i="2"/>
  <c r="L8" i="2"/>
  <c r="K8" i="2"/>
  <c r="J8" i="2"/>
  <c r="I8" i="2"/>
  <c r="G8" i="2"/>
  <c r="F8" i="2"/>
  <c r="E8" i="2"/>
  <c r="D8" i="2"/>
  <c r="C8" i="2"/>
  <c r="B8" i="2"/>
  <c r="T7" i="2"/>
  <c r="S7" i="2"/>
  <c r="O7" i="2"/>
  <c r="N7" i="2"/>
  <c r="E7" i="2"/>
  <c r="D7" i="2"/>
  <c r="C7" i="2"/>
  <c r="B7" i="2"/>
  <c r="A7" i="2"/>
  <c r="N5" i="2"/>
  <c r="S133" i="1"/>
  <c r="P133" i="1"/>
  <c r="K133" i="1"/>
  <c r="H133" i="1"/>
  <c r="S132" i="1"/>
  <c r="Q132" i="1"/>
  <c r="K132" i="1"/>
  <c r="H132" i="1"/>
  <c r="R131" i="1"/>
  <c r="R131" i="2" s="1"/>
  <c r="Q131" i="1"/>
  <c r="K131" i="1"/>
  <c r="H131" i="1"/>
  <c r="H131" i="2" s="1"/>
  <c r="S130" i="1"/>
  <c r="S130" i="2" s="1"/>
  <c r="Q130" i="1"/>
  <c r="Q130" i="2" s="1"/>
  <c r="K130" i="1"/>
  <c r="K130" i="2" s="1"/>
  <c r="H130" i="1"/>
  <c r="H130" i="2" s="1"/>
  <c r="S129" i="1"/>
  <c r="Q129" i="1"/>
  <c r="Q129" i="2" s="1"/>
  <c r="K129" i="1"/>
  <c r="H129" i="1"/>
  <c r="H129" i="2" s="1"/>
  <c r="S128" i="1"/>
  <c r="S128" i="2" s="1"/>
  <c r="Q128" i="1"/>
  <c r="Q128" i="2" s="1"/>
  <c r="K128" i="1"/>
  <c r="K128" i="2" s="1"/>
  <c r="H128" i="1"/>
  <c r="H128" i="2" s="1"/>
  <c r="S127" i="1"/>
  <c r="S127" i="2" s="1"/>
  <c r="Q127" i="1"/>
  <c r="K127" i="1"/>
  <c r="K127" i="2" s="1"/>
  <c r="H127" i="1"/>
  <c r="H127" i="2" s="1"/>
  <c r="S126" i="1"/>
  <c r="S126" i="2" s="1"/>
  <c r="P126" i="1"/>
  <c r="P126" i="2" s="1"/>
  <c r="K126" i="1"/>
  <c r="K126" i="2" s="1"/>
  <c r="H126" i="1"/>
  <c r="H126" i="2" s="1"/>
  <c r="S125" i="1"/>
  <c r="Q125" i="1"/>
  <c r="Q125" i="2" s="1"/>
  <c r="K125" i="1"/>
  <c r="H125" i="1"/>
  <c r="H125" i="2" s="1"/>
  <c r="S124" i="1"/>
  <c r="S124" i="2" s="1"/>
  <c r="Q124" i="1"/>
  <c r="Q124" i="2" s="1"/>
  <c r="K124" i="1"/>
  <c r="K124" i="2" s="1"/>
  <c r="H124" i="1"/>
  <c r="H124" i="2" s="1"/>
  <c r="S123" i="1"/>
  <c r="S123" i="2" s="1"/>
  <c r="Q123" i="1"/>
  <c r="K123" i="1"/>
  <c r="K123" i="2" s="1"/>
  <c r="H123" i="1"/>
  <c r="H123" i="2" s="1"/>
  <c r="S122" i="1"/>
  <c r="S122" i="2" s="1"/>
  <c r="Q122" i="1"/>
  <c r="Q122" i="2" s="1"/>
  <c r="K122" i="1"/>
  <c r="K122" i="2" s="1"/>
  <c r="H122" i="1"/>
  <c r="H122" i="2" s="1"/>
  <c r="S121" i="1"/>
  <c r="Q121" i="1"/>
  <c r="Q121" i="2" s="1"/>
  <c r="K121" i="1"/>
  <c r="H121" i="1"/>
  <c r="H121" i="2" s="1"/>
  <c r="R120" i="1"/>
  <c r="Q120" i="1"/>
  <c r="Q120" i="2" s="1"/>
  <c r="K120" i="1"/>
  <c r="K120" i="2" s="1"/>
  <c r="H120" i="1"/>
  <c r="H120" i="2" s="1"/>
  <c r="S119" i="1"/>
  <c r="S119" i="2" s="1"/>
  <c r="Q119" i="1"/>
  <c r="K119" i="1"/>
  <c r="K119" i="2" s="1"/>
  <c r="H119" i="1"/>
  <c r="H119" i="2" s="1"/>
  <c r="S118" i="1"/>
  <c r="S118" i="2" s="1"/>
  <c r="Q118" i="1"/>
  <c r="Q118" i="2" s="1"/>
  <c r="K118" i="1"/>
  <c r="K118" i="2" s="1"/>
  <c r="H118" i="1"/>
  <c r="H118" i="2" s="1"/>
  <c r="S117" i="1"/>
  <c r="P117" i="1"/>
  <c r="P117" i="2" s="1"/>
  <c r="K117" i="1"/>
  <c r="H117" i="1"/>
  <c r="H117" i="2" s="1"/>
  <c r="R116" i="1"/>
  <c r="Q116" i="1"/>
  <c r="Q116" i="2" s="1"/>
  <c r="K116" i="1"/>
  <c r="K116" i="2" s="1"/>
  <c r="H116" i="1"/>
  <c r="H116" i="2" s="1"/>
  <c r="S115" i="1"/>
  <c r="S115" i="2" s="1"/>
  <c r="Q115" i="1"/>
  <c r="K115" i="1"/>
  <c r="K115" i="2" s="1"/>
  <c r="H115" i="1"/>
  <c r="H115" i="2" s="1"/>
  <c r="R114" i="1"/>
  <c r="R114" i="2" s="1"/>
  <c r="Q114" i="1"/>
  <c r="Q114" i="2" s="1"/>
  <c r="K114" i="1"/>
  <c r="K114" i="2" s="1"/>
  <c r="H114" i="1"/>
  <c r="H114" i="2" s="1"/>
  <c r="S113" i="1"/>
  <c r="R113" i="1"/>
  <c r="R113" i="2" s="1"/>
  <c r="Q113" i="1"/>
  <c r="Q113" i="2" s="1"/>
  <c r="P113" i="1"/>
  <c r="P113" i="2" s="1"/>
  <c r="K113" i="1"/>
  <c r="H113" i="1"/>
  <c r="H113" i="2" s="1"/>
  <c r="S112" i="1"/>
  <c r="S112" i="2" s="1"/>
  <c r="Q112" i="1"/>
  <c r="Q112" i="2" s="1"/>
  <c r="K112" i="1"/>
  <c r="K112" i="2" s="1"/>
  <c r="H112" i="1"/>
  <c r="H112" i="2" s="1"/>
  <c r="S111" i="1"/>
  <c r="S111" i="2" s="1"/>
  <c r="Q111" i="1"/>
  <c r="K111" i="1"/>
  <c r="H111" i="1"/>
  <c r="H111" i="2" s="1"/>
  <c r="R110" i="1"/>
  <c r="R110" i="2" s="1"/>
  <c r="Q110" i="1"/>
  <c r="Q110" i="2" s="1"/>
  <c r="K110" i="1"/>
  <c r="K110" i="2" s="1"/>
  <c r="H110" i="1"/>
  <c r="H110" i="2" s="1"/>
  <c r="S109" i="1"/>
  <c r="P109" i="1"/>
  <c r="P109" i="2" s="1"/>
  <c r="K109" i="1"/>
  <c r="H109" i="1"/>
  <c r="H109" i="2" s="1"/>
  <c r="S108" i="1"/>
  <c r="S108" i="2" s="1"/>
  <c r="Q108" i="1"/>
  <c r="Q108" i="2" s="1"/>
  <c r="K108" i="1"/>
  <c r="K108" i="2" s="1"/>
  <c r="H108" i="1"/>
  <c r="H108" i="2" s="1"/>
  <c r="S107" i="1"/>
  <c r="S107" i="2" s="1"/>
  <c r="Q107" i="1"/>
  <c r="K107" i="1"/>
  <c r="K107" i="2" s="1"/>
  <c r="H107" i="1"/>
  <c r="H107" i="2" s="1"/>
  <c r="S106" i="1"/>
  <c r="S106" i="2" s="1"/>
  <c r="P106" i="1"/>
  <c r="P106" i="2" s="1"/>
  <c r="K106" i="1"/>
  <c r="K106" i="2" s="1"/>
  <c r="H106" i="1"/>
  <c r="H106" i="2" s="1"/>
  <c r="S105" i="1"/>
  <c r="Q105" i="1"/>
  <c r="Q105" i="2" s="1"/>
  <c r="K105" i="1"/>
  <c r="H105" i="1"/>
  <c r="H105" i="2" s="1"/>
  <c r="S104" i="1"/>
  <c r="S104" i="2" s="1"/>
  <c r="Q104" i="1"/>
  <c r="Q104" i="2" s="1"/>
  <c r="K104" i="1"/>
  <c r="K104" i="2" s="1"/>
  <c r="H104" i="1"/>
  <c r="H104" i="2" s="1"/>
  <c r="R103" i="1"/>
  <c r="R103" i="2" s="1"/>
  <c r="P103" i="1"/>
  <c r="P103" i="2" s="1"/>
  <c r="K103" i="1"/>
  <c r="K103" i="2" s="1"/>
  <c r="H103" i="1"/>
  <c r="H103" i="2" s="1"/>
  <c r="R102" i="1"/>
  <c r="R102" i="2" s="1"/>
  <c r="Q102" i="1"/>
  <c r="Q102" i="2" s="1"/>
  <c r="K102" i="1"/>
  <c r="K102" i="2" s="1"/>
  <c r="H102" i="1"/>
  <c r="H102" i="2" s="1"/>
  <c r="S101" i="1"/>
  <c r="Q101" i="1"/>
  <c r="Q101" i="2" s="1"/>
  <c r="K101" i="1"/>
  <c r="H101" i="1"/>
  <c r="H101" i="2" s="1"/>
  <c r="S100" i="1"/>
  <c r="S100" i="2" s="1"/>
  <c r="Q100" i="1"/>
  <c r="Q100" i="2" s="1"/>
  <c r="K100" i="1"/>
  <c r="K100" i="2" s="1"/>
  <c r="H100" i="1"/>
  <c r="H100" i="2" s="1"/>
  <c r="S99" i="1"/>
  <c r="S99" i="2" s="1"/>
  <c r="P99" i="1"/>
  <c r="P99" i="2" s="1"/>
  <c r="K99" i="1"/>
  <c r="K99" i="2" s="1"/>
  <c r="H99" i="1"/>
  <c r="H99" i="2" s="1"/>
  <c r="S98" i="1"/>
  <c r="S98" i="2" s="1"/>
  <c r="P98" i="1"/>
  <c r="P98" i="2" s="1"/>
  <c r="K98" i="1"/>
  <c r="K98" i="2" s="1"/>
  <c r="H98" i="1"/>
  <c r="H98" i="2" s="1"/>
  <c r="S97" i="1"/>
  <c r="Q97" i="1"/>
  <c r="Q97" i="2" s="1"/>
  <c r="K97" i="1"/>
  <c r="H97" i="1"/>
  <c r="H97" i="2" s="1"/>
  <c r="S96" i="1"/>
  <c r="S96" i="2" s="1"/>
  <c r="Q96" i="1"/>
  <c r="Q96" i="2" s="1"/>
  <c r="K96" i="1"/>
  <c r="K96" i="2" s="1"/>
  <c r="H96" i="1"/>
  <c r="H96" i="2" s="1"/>
  <c r="S95" i="1"/>
  <c r="S95" i="2" s="1"/>
  <c r="R95" i="1"/>
  <c r="R95" i="2" s="1"/>
  <c r="Q95" i="1"/>
  <c r="P95" i="1"/>
  <c r="P95" i="2" s="1"/>
  <c r="K95" i="1"/>
  <c r="H95" i="1"/>
  <c r="H95" i="2" s="1"/>
  <c r="S94" i="1"/>
  <c r="S94" i="2" s="1"/>
  <c r="Q94" i="1"/>
  <c r="Q94" i="2" s="1"/>
  <c r="K94" i="1"/>
  <c r="K94" i="2" s="1"/>
  <c r="H94" i="1"/>
  <c r="H94" i="2" s="1"/>
  <c r="S93" i="1"/>
  <c r="P93" i="1"/>
  <c r="P93" i="2" s="1"/>
  <c r="K93" i="1"/>
  <c r="H93" i="1"/>
  <c r="H93" i="2" s="1"/>
  <c r="S92" i="1"/>
  <c r="S92" i="2" s="1"/>
  <c r="Q92" i="1"/>
  <c r="Q92" i="2" s="1"/>
  <c r="K92" i="1"/>
  <c r="K92" i="2" s="1"/>
  <c r="H92" i="1"/>
  <c r="H92" i="2" s="1"/>
  <c r="S91" i="1"/>
  <c r="S91" i="2" s="1"/>
  <c r="Q91" i="1"/>
  <c r="K91" i="1"/>
  <c r="H91" i="1"/>
  <c r="H91" i="2" s="1"/>
  <c r="S90" i="1"/>
  <c r="S90" i="2" s="1"/>
  <c r="P90" i="1"/>
  <c r="P90" i="2" s="1"/>
  <c r="K90" i="1"/>
  <c r="K90" i="2" s="1"/>
  <c r="H90" i="1"/>
  <c r="H90" i="2" s="1"/>
  <c r="S89" i="1"/>
  <c r="Q89" i="1"/>
  <c r="Q89" i="2" s="1"/>
  <c r="K89" i="1"/>
  <c r="H89" i="1"/>
  <c r="H89" i="2" s="1"/>
  <c r="R88" i="1"/>
  <c r="R88" i="2" s="1"/>
  <c r="Q88" i="1"/>
  <c r="Q88" i="2" s="1"/>
  <c r="K88" i="1"/>
  <c r="K88" i="2" s="1"/>
  <c r="H88" i="1"/>
  <c r="S87" i="1"/>
  <c r="S87" i="2" s="1"/>
  <c r="P87" i="1"/>
  <c r="P87" i="2" s="1"/>
  <c r="K87" i="1"/>
  <c r="K87" i="2" s="1"/>
  <c r="H87" i="1"/>
  <c r="S86" i="1"/>
  <c r="S86" i="2" s="1"/>
  <c r="R86" i="1"/>
  <c r="R86" i="2" s="1"/>
  <c r="Q86" i="1"/>
  <c r="Q86" i="2" s="1"/>
  <c r="P86" i="1"/>
  <c r="K86" i="1"/>
  <c r="K86" i="2" s="1"/>
  <c r="H86" i="1"/>
  <c r="H86" i="2" s="1"/>
  <c r="S85" i="1"/>
  <c r="Q85" i="1"/>
  <c r="Q85" i="2" s="1"/>
  <c r="K85" i="1"/>
  <c r="H85" i="1"/>
  <c r="H85" i="2" s="1"/>
  <c r="S84" i="1"/>
  <c r="S84" i="2" s="1"/>
  <c r="Q84" i="1"/>
  <c r="K84" i="1"/>
  <c r="K84" i="2" s="1"/>
  <c r="H84" i="1"/>
  <c r="S83" i="1"/>
  <c r="S83" i="2" s="1"/>
  <c r="P83" i="1"/>
  <c r="P83" i="2" s="1"/>
  <c r="K83" i="1"/>
  <c r="K83" i="2" s="1"/>
  <c r="H83" i="1"/>
  <c r="H83" i="2" s="1"/>
  <c r="S82" i="1"/>
  <c r="S82" i="2" s="1"/>
  <c r="Q82" i="1"/>
  <c r="Q82" i="2" s="1"/>
  <c r="K82" i="1"/>
  <c r="K82" i="2" s="1"/>
  <c r="H82" i="1"/>
  <c r="H82" i="2" s="1"/>
  <c r="S81" i="1"/>
  <c r="P81" i="1"/>
  <c r="P81" i="2" s="1"/>
  <c r="K81" i="1"/>
  <c r="H81" i="1"/>
  <c r="H81" i="2" s="1"/>
  <c r="S80" i="1"/>
  <c r="S80" i="2" s="1"/>
  <c r="Q80" i="1"/>
  <c r="K80" i="1"/>
  <c r="K80" i="2" s="1"/>
  <c r="H80" i="1"/>
  <c r="S79" i="1"/>
  <c r="S79" i="2" s="1"/>
  <c r="Q79" i="1"/>
  <c r="K79" i="1"/>
  <c r="K79" i="2" s="1"/>
  <c r="H79" i="1"/>
  <c r="H79" i="2" s="1"/>
  <c r="S78" i="1"/>
  <c r="S78" i="2" s="1"/>
  <c r="Q78" i="1"/>
  <c r="Q78" i="2" s="1"/>
  <c r="K78" i="1"/>
  <c r="K78" i="2" s="1"/>
  <c r="H78" i="1"/>
  <c r="H78" i="2" s="1"/>
  <c r="R77" i="1"/>
  <c r="R77" i="2" s="1"/>
  <c r="P77" i="1"/>
  <c r="P77" i="2" s="1"/>
  <c r="K77" i="1"/>
  <c r="K77" i="2" s="1"/>
  <c r="H77" i="1"/>
  <c r="H77" i="2" s="1"/>
  <c r="S76" i="1"/>
  <c r="S76" i="2" s="1"/>
  <c r="Q76" i="1"/>
  <c r="K76" i="1"/>
  <c r="K76" i="2" s="1"/>
  <c r="H76" i="1"/>
  <c r="H76" i="2" s="1"/>
  <c r="S75" i="1"/>
  <c r="S75" i="2" s="1"/>
  <c r="P75" i="1"/>
  <c r="P75" i="2" s="1"/>
  <c r="K75" i="1"/>
  <c r="K75" i="2" s="1"/>
  <c r="H75" i="1"/>
  <c r="H75" i="2" s="1"/>
  <c r="S74" i="1"/>
  <c r="S74" i="2" s="1"/>
  <c r="Q74" i="1"/>
  <c r="Q74" i="2" s="1"/>
  <c r="K74" i="1"/>
  <c r="K74" i="2" s="1"/>
  <c r="H74" i="1"/>
  <c r="H74" i="2" s="1"/>
  <c r="S73" i="1"/>
  <c r="S73" i="2" s="1"/>
  <c r="P73" i="1"/>
  <c r="P73" i="2" s="1"/>
  <c r="K73" i="1"/>
  <c r="K73" i="2" s="1"/>
  <c r="H73" i="1"/>
  <c r="H73" i="2" s="1"/>
  <c r="S72" i="1"/>
  <c r="S72" i="2" s="1"/>
  <c r="Q72" i="1"/>
  <c r="Q72" i="2" s="1"/>
  <c r="K72" i="1"/>
  <c r="K72" i="2" s="1"/>
  <c r="H72" i="1"/>
  <c r="H72" i="2" s="1"/>
  <c r="S71" i="1"/>
  <c r="S71" i="2" s="1"/>
  <c r="P71" i="1"/>
  <c r="P71" i="2" s="1"/>
  <c r="K71" i="1"/>
  <c r="K71" i="2" s="1"/>
  <c r="H71" i="1"/>
  <c r="H71" i="2" s="1"/>
  <c r="S70" i="1"/>
  <c r="S70" i="2" s="1"/>
  <c r="Q70" i="1"/>
  <c r="Q70" i="2" s="1"/>
  <c r="K70" i="1"/>
  <c r="K70" i="2" s="1"/>
  <c r="H70" i="1"/>
  <c r="H70" i="2" s="1"/>
  <c r="S69" i="1"/>
  <c r="S69" i="2" s="1"/>
  <c r="Q69" i="1"/>
  <c r="Q69" i="2" s="1"/>
  <c r="K69" i="1"/>
  <c r="K69" i="2" s="1"/>
  <c r="H69" i="1"/>
  <c r="H69" i="2" s="1"/>
  <c r="S68" i="1"/>
  <c r="S68" i="2" s="1"/>
  <c r="Q68" i="1"/>
  <c r="Q68" i="2" s="1"/>
  <c r="K68" i="1"/>
  <c r="K68" i="2" s="1"/>
  <c r="H68" i="1"/>
  <c r="H68" i="2" s="1"/>
  <c r="S67" i="1"/>
  <c r="Q67" i="1"/>
  <c r="Q67" i="2" s="1"/>
  <c r="K67" i="1"/>
  <c r="K67" i="2" s="1"/>
  <c r="H67" i="1"/>
  <c r="H67" i="2" s="1"/>
  <c r="S66" i="1"/>
  <c r="S66" i="2" s="1"/>
  <c r="Q66" i="1"/>
  <c r="Q66" i="2" s="1"/>
  <c r="K66" i="1"/>
  <c r="K66" i="2" s="1"/>
  <c r="H66" i="1"/>
  <c r="H66" i="2" s="1"/>
  <c r="S65" i="1"/>
  <c r="Q65" i="1"/>
  <c r="Q65" i="2" s="1"/>
  <c r="K65" i="1"/>
  <c r="K65" i="2" s="1"/>
  <c r="H65" i="1"/>
  <c r="H65" i="2" s="1"/>
  <c r="S64" i="1"/>
  <c r="S64" i="2" s="1"/>
  <c r="Q64" i="1"/>
  <c r="K64" i="1"/>
  <c r="K64" i="2" s="1"/>
  <c r="H64" i="1"/>
  <c r="H64" i="2" s="1"/>
  <c r="S63" i="1"/>
  <c r="P63" i="1"/>
  <c r="P63" i="2" s="1"/>
  <c r="K63" i="1"/>
  <c r="K63" i="2" s="1"/>
  <c r="H63" i="1"/>
  <c r="S62" i="1"/>
  <c r="S62" i="2" s="1"/>
  <c r="Q62" i="1"/>
  <c r="K62" i="1"/>
  <c r="K62" i="2" s="1"/>
  <c r="H62" i="1"/>
  <c r="H62" i="2" s="1"/>
  <c r="S61" i="1"/>
  <c r="S61" i="2" s="1"/>
  <c r="R61" i="1"/>
  <c r="R61" i="2" s="1"/>
  <c r="Q61" i="1"/>
  <c r="Q61" i="2" s="1"/>
  <c r="P61" i="1"/>
  <c r="P61" i="2" s="1"/>
  <c r="K61" i="1"/>
  <c r="K61" i="2" s="1"/>
  <c r="H61" i="1"/>
  <c r="S60" i="1"/>
  <c r="S60" i="2" s="1"/>
  <c r="P60" i="1"/>
  <c r="P60" i="2" s="1"/>
  <c r="K60" i="1"/>
  <c r="K60" i="2" s="1"/>
  <c r="H60" i="1"/>
  <c r="H60" i="2" s="1"/>
  <c r="R59" i="1"/>
  <c r="R59" i="2" s="1"/>
  <c r="P59" i="1"/>
  <c r="P59" i="2" s="1"/>
  <c r="K59" i="1"/>
  <c r="K59" i="2" s="1"/>
  <c r="H59" i="1"/>
  <c r="H59" i="2" s="1"/>
  <c r="S58" i="1"/>
  <c r="S58" i="2" s="1"/>
  <c r="P58" i="1"/>
  <c r="P58" i="2" s="1"/>
  <c r="K58" i="1"/>
  <c r="K58" i="2" s="1"/>
  <c r="H58" i="1"/>
  <c r="H58" i="2" s="1"/>
  <c r="S57" i="1"/>
  <c r="S57" i="2" s="1"/>
  <c r="P57" i="1"/>
  <c r="P57" i="2" s="1"/>
  <c r="K57" i="1"/>
  <c r="K57" i="2" s="1"/>
  <c r="H57" i="1"/>
  <c r="H57" i="2" s="1"/>
  <c r="S56" i="1"/>
  <c r="S56" i="2" s="1"/>
  <c r="P56" i="1"/>
  <c r="P56" i="2" s="1"/>
  <c r="K56" i="1"/>
  <c r="K56" i="2" s="1"/>
  <c r="H56" i="1"/>
  <c r="H56" i="2" s="1"/>
  <c r="S55" i="1"/>
  <c r="Q55" i="1"/>
  <c r="Q55" i="2" s="1"/>
  <c r="K55" i="1"/>
  <c r="K55" i="2" s="1"/>
  <c r="H55" i="1"/>
  <c r="H55" i="2" s="1"/>
  <c r="S54" i="1"/>
  <c r="S54" i="2" s="1"/>
  <c r="P54" i="1"/>
  <c r="P54" i="2" s="1"/>
  <c r="K54" i="1"/>
  <c r="K54" i="2" s="1"/>
  <c r="H54" i="1"/>
  <c r="H54" i="2" s="1"/>
  <c r="R53" i="1"/>
  <c r="R53" i="2" s="1"/>
  <c r="P53" i="1"/>
  <c r="P53" i="2" s="1"/>
  <c r="K53" i="1"/>
  <c r="K53" i="2" s="1"/>
  <c r="H53" i="1"/>
  <c r="H53" i="2" s="1"/>
  <c r="S52" i="1"/>
  <c r="S52" i="2" s="1"/>
  <c r="Q52" i="1"/>
  <c r="K52" i="1"/>
  <c r="K52" i="2" s="1"/>
  <c r="H52" i="1"/>
  <c r="H52" i="2" s="1"/>
  <c r="R51" i="1"/>
  <c r="R51" i="2" s="1"/>
  <c r="P51" i="1"/>
  <c r="P51" i="2" s="1"/>
  <c r="K51" i="1"/>
  <c r="K51" i="2" s="1"/>
  <c r="H51" i="1"/>
  <c r="H51" i="2" s="1"/>
  <c r="S50" i="1"/>
  <c r="S50" i="2" s="1"/>
  <c r="Q50" i="1"/>
  <c r="Q50" i="2" s="1"/>
  <c r="K50" i="1"/>
  <c r="K50" i="2" s="1"/>
  <c r="H50" i="1"/>
  <c r="H50" i="2" s="1"/>
  <c r="S49" i="1"/>
  <c r="S49" i="2" s="1"/>
  <c r="Q49" i="1"/>
  <c r="Q49" i="2" s="1"/>
  <c r="K49" i="1"/>
  <c r="K49" i="2" s="1"/>
  <c r="H49" i="1"/>
  <c r="H49" i="2" s="1"/>
  <c r="S48" i="1"/>
  <c r="S48" i="2" s="1"/>
  <c r="Q48" i="1"/>
  <c r="Q48" i="2" s="1"/>
  <c r="K48" i="1"/>
  <c r="K48" i="2" s="1"/>
  <c r="H48" i="1"/>
  <c r="H48" i="2" s="1"/>
  <c r="S47" i="1"/>
  <c r="S47" i="2" s="1"/>
  <c r="Q47" i="1"/>
  <c r="Q47" i="2" s="1"/>
  <c r="K47" i="1"/>
  <c r="K47" i="2" s="1"/>
  <c r="H47" i="1"/>
  <c r="H47" i="2" s="1"/>
  <c r="S46" i="1"/>
  <c r="S46" i="2" s="1"/>
  <c r="Q46" i="1"/>
  <c r="Q46" i="2" s="1"/>
  <c r="K46" i="1"/>
  <c r="K46" i="2" s="1"/>
  <c r="H46" i="1"/>
  <c r="H46" i="2" s="1"/>
  <c r="S45" i="1"/>
  <c r="S45" i="2" s="1"/>
  <c r="Q45" i="1"/>
  <c r="Q45" i="2" s="1"/>
  <c r="K45" i="1"/>
  <c r="K45" i="2" s="1"/>
  <c r="H45" i="1"/>
  <c r="H45" i="2" s="1"/>
  <c r="R44" i="1"/>
  <c r="R44" i="2" s="1"/>
  <c r="Q44" i="1"/>
  <c r="Q44" i="2" s="1"/>
  <c r="K44" i="1"/>
  <c r="K44" i="2" s="1"/>
  <c r="H44" i="1"/>
  <c r="H44" i="2" s="1"/>
  <c r="S43" i="1"/>
  <c r="P43" i="1"/>
  <c r="P43" i="2" s="1"/>
  <c r="K43" i="1"/>
  <c r="K43" i="2" s="1"/>
  <c r="H43" i="1"/>
  <c r="H43" i="2" s="1"/>
  <c r="S42" i="1"/>
  <c r="S42" i="2" s="1"/>
  <c r="P42" i="1"/>
  <c r="P42" i="2" s="1"/>
  <c r="K42" i="1"/>
  <c r="H42" i="1"/>
  <c r="H42" i="2" s="1"/>
  <c r="S41" i="1"/>
  <c r="S41" i="2" s="1"/>
  <c r="Q41" i="1"/>
  <c r="Q41" i="2" s="1"/>
  <c r="K41" i="1"/>
  <c r="K41" i="2" s="1"/>
  <c r="H41" i="1"/>
  <c r="H41" i="2" s="1"/>
  <c r="S40" i="1"/>
  <c r="S40" i="2" s="1"/>
  <c r="P40" i="1"/>
  <c r="P40" i="2" s="1"/>
  <c r="K40" i="1"/>
  <c r="K40" i="2" s="1"/>
  <c r="H40" i="1"/>
  <c r="H40" i="2" s="1"/>
  <c r="S39" i="1"/>
  <c r="S39" i="2" s="1"/>
  <c r="Q39" i="1"/>
  <c r="Q39" i="2" s="1"/>
  <c r="K39" i="1"/>
  <c r="K39" i="2" s="1"/>
  <c r="H39" i="1"/>
  <c r="H39" i="2" s="1"/>
  <c r="S38" i="1"/>
  <c r="S38" i="2" s="1"/>
  <c r="P38" i="1"/>
  <c r="P38" i="2" s="1"/>
  <c r="K38" i="1"/>
  <c r="K38" i="2" s="1"/>
  <c r="H38" i="1"/>
  <c r="H38" i="2" s="1"/>
  <c r="S37" i="1"/>
  <c r="S37" i="2" s="1"/>
  <c r="Q37" i="1"/>
  <c r="Q37" i="2" s="1"/>
  <c r="K37" i="1"/>
  <c r="K37" i="2" s="1"/>
  <c r="H37" i="1"/>
  <c r="H37" i="2" s="1"/>
  <c r="R36" i="1"/>
  <c r="R36" i="2" s="1"/>
  <c r="P36" i="1"/>
  <c r="P36" i="2" s="1"/>
  <c r="K36" i="1"/>
  <c r="K36" i="2" s="1"/>
  <c r="H36" i="1"/>
  <c r="H36" i="2" s="1"/>
  <c r="S35" i="1"/>
  <c r="Q35" i="1"/>
  <c r="Q35" i="2" s="1"/>
  <c r="K35" i="1"/>
  <c r="K35" i="2" s="1"/>
  <c r="H35" i="1"/>
  <c r="H35" i="2" s="1"/>
  <c r="R34" i="1"/>
  <c r="R34" i="2" s="1"/>
  <c r="Q34" i="1"/>
  <c r="Q34" i="2" s="1"/>
  <c r="K34" i="1"/>
  <c r="K34" i="2" s="1"/>
  <c r="H34" i="1"/>
  <c r="H34" i="2" s="1"/>
  <c r="R33" i="1"/>
  <c r="R33" i="2" s="1"/>
  <c r="Q33" i="1"/>
  <c r="Q33" i="2" s="1"/>
  <c r="K33" i="1"/>
  <c r="K33" i="2" s="1"/>
  <c r="H33" i="1"/>
  <c r="H33" i="2" s="1"/>
  <c r="S32" i="1"/>
  <c r="S32" i="2" s="1"/>
  <c r="Q32" i="1"/>
  <c r="Q32" i="2" s="1"/>
  <c r="K32" i="1"/>
  <c r="K32" i="2" s="1"/>
  <c r="H32" i="1"/>
  <c r="H32" i="2" s="1"/>
  <c r="S31" i="1"/>
  <c r="S31" i="2" s="1"/>
  <c r="P31" i="1"/>
  <c r="K31" i="1"/>
  <c r="K31" i="2" s="1"/>
  <c r="H31" i="1"/>
  <c r="H31" i="2" s="1"/>
  <c r="S30" i="1"/>
  <c r="S30" i="2" s="1"/>
  <c r="P30" i="1"/>
  <c r="P30" i="2" s="1"/>
  <c r="K30" i="1"/>
  <c r="K30" i="2" s="1"/>
  <c r="H30" i="1"/>
  <c r="H30" i="2" s="1"/>
  <c r="S29" i="1"/>
  <c r="S29" i="2" s="1"/>
  <c r="P29" i="1"/>
  <c r="P29" i="2" s="1"/>
  <c r="K29" i="1"/>
  <c r="H29" i="1"/>
  <c r="H29" i="2" s="1"/>
  <c r="S28" i="1"/>
  <c r="S28" i="2" s="1"/>
  <c r="Q28" i="1"/>
  <c r="Q28" i="2" s="1"/>
  <c r="K28" i="1"/>
  <c r="K28" i="2" s="1"/>
  <c r="H28" i="1"/>
  <c r="H28" i="2" s="1"/>
  <c r="S27" i="1"/>
  <c r="R27" i="1"/>
  <c r="R27" i="2" s="1"/>
  <c r="Q27" i="1"/>
  <c r="Q27" i="2" s="1"/>
  <c r="P27" i="1"/>
  <c r="P27" i="2" s="1"/>
  <c r="K27" i="1"/>
  <c r="K27" i="2" s="1"/>
  <c r="H27" i="1"/>
  <c r="H27" i="2" s="1"/>
  <c r="S26" i="1"/>
  <c r="S26" i="2" s="1"/>
  <c r="Q26" i="1"/>
  <c r="Q26" i="2" s="1"/>
  <c r="K26" i="1"/>
  <c r="K26" i="2" s="1"/>
  <c r="H26" i="1"/>
  <c r="H26" i="2" s="1"/>
  <c r="S25" i="1"/>
  <c r="S25" i="2" s="1"/>
  <c r="P25" i="1"/>
  <c r="P25" i="2" s="1"/>
  <c r="K25" i="1"/>
  <c r="K25" i="2" s="1"/>
  <c r="H25" i="1"/>
  <c r="S24" i="1"/>
  <c r="S24" i="2" s="1"/>
  <c r="Q24" i="1"/>
  <c r="Q24" i="2" s="1"/>
  <c r="K24" i="1"/>
  <c r="H24" i="1"/>
  <c r="H24" i="2" s="1"/>
  <c r="S23" i="1"/>
  <c r="Q23" i="1"/>
  <c r="Q23" i="2" s="1"/>
  <c r="K23" i="1"/>
  <c r="K23" i="2" s="1"/>
  <c r="H23" i="1"/>
  <c r="H23" i="2" s="1"/>
  <c r="R22" i="1"/>
  <c r="R22" i="2" s="1"/>
  <c r="P22" i="1"/>
  <c r="P22" i="2" s="1"/>
  <c r="K22" i="1"/>
  <c r="K22" i="2" s="1"/>
  <c r="H22" i="1"/>
  <c r="H22" i="2" s="1"/>
  <c r="S21" i="1"/>
  <c r="S21" i="2" s="1"/>
  <c r="Q21" i="1"/>
  <c r="Q21" i="2" s="1"/>
  <c r="K21" i="1"/>
  <c r="K21" i="2" s="1"/>
  <c r="H21" i="1"/>
  <c r="R20" i="1"/>
  <c r="R20" i="2" s="1"/>
  <c r="Q20" i="1"/>
  <c r="Q20" i="2" s="1"/>
  <c r="K20" i="1"/>
  <c r="H20" i="1"/>
  <c r="H20" i="2" s="1"/>
  <c r="S19" i="1"/>
  <c r="Q19" i="1"/>
  <c r="Q19" i="2" s="1"/>
  <c r="K19" i="1"/>
  <c r="K19" i="2" s="1"/>
  <c r="H19" i="1"/>
  <c r="H19" i="2" s="1"/>
  <c r="S18" i="1"/>
  <c r="S18" i="2" s="1"/>
  <c r="Q18" i="1"/>
  <c r="Q18" i="2" s="1"/>
  <c r="K18" i="1"/>
  <c r="K18" i="2" s="1"/>
  <c r="H18" i="1"/>
  <c r="H18" i="2" s="1"/>
  <c r="S17" i="1"/>
  <c r="S17" i="2" s="1"/>
  <c r="Q17" i="1"/>
  <c r="Q17" i="2" s="1"/>
  <c r="K17" i="1"/>
  <c r="K17" i="2" s="1"/>
  <c r="H17" i="1"/>
  <c r="S16" i="1"/>
  <c r="S16" i="2" s="1"/>
  <c r="P16" i="1"/>
  <c r="P16" i="2" s="1"/>
  <c r="K16" i="1"/>
  <c r="H16" i="1"/>
  <c r="H16" i="2" s="1"/>
  <c r="S15" i="1"/>
  <c r="Q15" i="1"/>
  <c r="Q15" i="2" s="1"/>
  <c r="K15" i="1"/>
  <c r="K15" i="2" s="1"/>
  <c r="H15" i="1"/>
  <c r="H15" i="2" s="1"/>
  <c r="S14" i="1"/>
  <c r="S14" i="2" s="1"/>
  <c r="P14" i="1"/>
  <c r="P14" i="2" s="1"/>
  <c r="K14" i="1"/>
  <c r="K14" i="2" s="1"/>
  <c r="H14" i="1"/>
  <c r="H14" i="2" s="1"/>
  <c r="S13" i="1"/>
  <c r="S13" i="2" s="1"/>
  <c r="P13" i="1"/>
  <c r="K13" i="1"/>
  <c r="K13" i="2" s="1"/>
  <c r="H13" i="1"/>
  <c r="H13" i="2" s="1"/>
  <c r="S12" i="1"/>
  <c r="S12" i="2" s="1"/>
  <c r="P12" i="1"/>
  <c r="P12" i="2" s="1"/>
  <c r="K12" i="1"/>
  <c r="K12" i="2" s="1"/>
  <c r="H12" i="1"/>
  <c r="H12" i="2" s="1"/>
  <c r="S11" i="1"/>
  <c r="P11" i="1"/>
  <c r="P11" i="2" s="1"/>
  <c r="K11" i="1"/>
  <c r="K11" i="2" s="1"/>
  <c r="H11" i="1"/>
  <c r="H11" i="2" s="1"/>
  <c r="S10" i="1"/>
  <c r="S10" i="2" s="1"/>
  <c r="P10" i="1"/>
  <c r="P10" i="2" s="1"/>
  <c r="K10" i="1"/>
  <c r="K10" i="2" s="1"/>
  <c r="H10" i="1"/>
  <c r="H10" i="2" s="1"/>
  <c r="S9" i="1"/>
  <c r="S9" i="2" s="1"/>
  <c r="R9" i="1"/>
  <c r="R9" i="2" s="1"/>
  <c r="Q9" i="1"/>
  <c r="Q9" i="2" s="1"/>
  <c r="P9" i="1"/>
  <c r="P9" i="2" s="1"/>
  <c r="K9" i="1"/>
  <c r="K9" i="2" s="1"/>
  <c r="H9" i="1"/>
  <c r="R8" i="1"/>
  <c r="R8" i="2" s="1"/>
  <c r="Q8" i="1"/>
  <c r="Q8" i="2" s="1"/>
  <c r="K8" i="1"/>
  <c r="H8" i="1"/>
  <c r="H8" i="2" s="1"/>
  <c r="A8" i="1"/>
  <c r="S7" i="1"/>
  <c r="P7" i="1"/>
  <c r="P7" i="2" s="1"/>
  <c r="N5" i="1"/>
  <c r="A1" i="1"/>
  <c r="A1" i="2" s="1"/>
  <c r="H4" i="3"/>
  <c r="L4" i="2"/>
  <c r="B4" i="3"/>
  <c r="I7" i="1"/>
  <c r="J4" i="2"/>
  <c r="I4" i="1"/>
  <c r="P4" i="2"/>
  <c r="G4" i="1"/>
  <c r="D4" i="3"/>
  <c r="B7" i="3"/>
  <c r="G4" i="2"/>
  <c r="F4" i="1"/>
  <c r="I4" i="2"/>
  <c r="F4" i="2"/>
  <c r="G7" i="1"/>
  <c r="H7" i="3"/>
  <c r="R4" i="2"/>
  <c r="F4" i="3"/>
  <c r="M7" i="1"/>
  <c r="Q4" i="2"/>
  <c r="J7" i="1"/>
  <c r="M4" i="1"/>
  <c r="L4" i="1"/>
  <c r="F7" i="3"/>
  <c r="D7" i="3"/>
  <c r="M4" i="2"/>
  <c r="J4" i="1"/>
  <c r="F7" i="1"/>
  <c r="S4" i="2"/>
  <c r="L7" i="1"/>
  <c r="G5" i="1" l="1"/>
  <c r="L5" i="1"/>
  <c r="G7" i="2"/>
  <c r="L7" i="2"/>
  <c r="P5" i="2"/>
  <c r="M5" i="1"/>
  <c r="H4" i="2"/>
  <c r="H5" i="2" s="1"/>
  <c r="F5" i="2"/>
  <c r="S5" i="2"/>
  <c r="I5" i="1"/>
  <c r="K4" i="1"/>
  <c r="K5" i="1" s="1"/>
  <c r="J7" i="2"/>
  <c r="I5" i="2"/>
  <c r="K4" i="2"/>
  <c r="K5" i="2" s="1"/>
  <c r="F7" i="2"/>
  <c r="H7" i="1"/>
  <c r="H7" i="2" s="1"/>
  <c r="J5" i="2"/>
  <c r="Q5" i="2"/>
  <c r="F5" i="1"/>
  <c r="H4" i="1"/>
  <c r="H5" i="1" s="1"/>
  <c r="J5" i="1"/>
  <c r="K7" i="1"/>
  <c r="K7" i="2" s="1"/>
  <c r="I7" i="2"/>
  <c r="M7" i="2"/>
  <c r="G5" i="2"/>
  <c r="M5" i="2"/>
  <c r="S4" i="1"/>
  <c r="S5" i="1" s="1"/>
  <c r="P4" i="1"/>
  <c r="P5" i="1" s="1"/>
  <c r="R7" i="1"/>
  <c r="R7" i="2" s="1"/>
  <c r="L5" i="2"/>
  <c r="R5" i="2"/>
  <c r="R4" i="1"/>
  <c r="R5" i="1" s="1"/>
  <c r="Q4" i="1"/>
  <c r="Q5" i="1" s="1"/>
  <c r="Q7" i="1"/>
  <c r="Q7" i="2" s="1"/>
  <c r="A9" i="1"/>
  <c r="P8" i="1"/>
  <c r="P8" i="2" s="1"/>
  <c r="A8" i="2"/>
  <c r="S8" i="1"/>
  <c r="S8" i="2" s="1"/>
  <c r="A9" i="2" l="1"/>
  <c r="A10" i="1"/>
  <c r="R10" i="1" l="1"/>
  <c r="R10" i="2" s="1"/>
  <c r="A11" i="1"/>
  <c r="A10" i="2"/>
  <c r="Q10" i="1"/>
  <c r="Q10" i="2" s="1"/>
  <c r="A11" i="2" l="1"/>
  <c r="Q11" i="1"/>
  <c r="Q11" i="2" s="1"/>
  <c r="A12" i="1"/>
  <c r="R11" i="1"/>
  <c r="R11" i="2" s="1"/>
  <c r="A13" i="1" l="1"/>
  <c r="A12" i="2"/>
  <c r="R12" i="1"/>
  <c r="R12" i="2" s="1"/>
  <c r="Q12" i="1"/>
  <c r="Q12" i="2" s="1"/>
  <c r="Q13" i="1" l="1"/>
  <c r="Q13" i="2" s="1"/>
  <c r="A13" i="2"/>
  <c r="A14" i="1"/>
  <c r="R13" i="1"/>
  <c r="R13" i="2" s="1"/>
  <c r="R14" i="1" l="1"/>
  <c r="R14" i="2" s="1"/>
  <c r="A14" i="2"/>
  <c r="Q14" i="1"/>
  <c r="Q14" i="2" s="1"/>
  <c r="A15" i="1"/>
  <c r="A15" i="2" l="1"/>
  <c r="A16" i="1"/>
  <c r="P15" i="1"/>
  <c r="P15" i="2" s="1"/>
  <c r="R15" i="1"/>
  <c r="R15" i="2" s="1"/>
  <c r="A17" i="1" l="1"/>
  <c r="A16" i="2"/>
  <c r="Q16" i="1"/>
  <c r="Q16" i="2" s="1"/>
  <c r="R16" i="1"/>
  <c r="R16" i="2" s="1"/>
  <c r="A17" i="2" l="1"/>
  <c r="R17" i="1"/>
  <c r="R17" i="2" s="1"/>
  <c r="A18" i="1"/>
  <c r="P17" i="1"/>
  <c r="P17" i="2" s="1"/>
  <c r="R18" i="1" l="1"/>
  <c r="R18" i="2" s="1"/>
  <c r="P18" i="1"/>
  <c r="P18" i="2" s="1"/>
  <c r="A19" i="1"/>
  <c r="A18" i="2"/>
  <c r="A19" i="2" l="1"/>
  <c r="R19" i="1"/>
  <c r="R19" i="2" s="1"/>
  <c r="A20" i="1"/>
  <c r="P19" i="1"/>
  <c r="P19" i="2" s="1"/>
  <c r="A21" i="1" l="1"/>
  <c r="P20" i="1"/>
  <c r="P20" i="2" s="1"/>
  <c r="A20" i="2"/>
  <c r="S20" i="1"/>
  <c r="S20" i="2" s="1"/>
  <c r="A21" i="2" l="1"/>
  <c r="R21" i="1"/>
  <c r="R21" i="2" s="1"/>
  <c r="A22" i="1"/>
  <c r="P21" i="1"/>
  <c r="P21" i="2" s="1"/>
  <c r="A22" i="2" l="1"/>
  <c r="S22" i="1"/>
  <c r="S22" i="2" s="1"/>
  <c r="Q22" i="1"/>
  <c r="Q22" i="2" s="1"/>
  <c r="A23" i="1"/>
  <c r="A23" i="2" l="1"/>
  <c r="A24" i="1"/>
  <c r="P23" i="1"/>
  <c r="P23" i="2" s="1"/>
  <c r="R23" i="1"/>
  <c r="R23" i="2" s="1"/>
  <c r="A25" i="1" l="1"/>
  <c r="P24" i="1"/>
  <c r="P24" i="2" s="1"/>
  <c r="A24" i="2"/>
  <c r="R24" i="1"/>
  <c r="R24" i="2" s="1"/>
  <c r="Q25" i="1" l="1"/>
  <c r="Q25" i="2" s="1"/>
  <c r="A25" i="2"/>
  <c r="A26" i="1"/>
  <c r="R25" i="1"/>
  <c r="R25" i="2" s="1"/>
  <c r="R26" i="1" l="1"/>
  <c r="R26" i="2" s="1"/>
  <c r="A26" i="2"/>
  <c r="P26" i="1"/>
  <c r="P26" i="2" s="1"/>
  <c r="A27" i="1"/>
  <c r="A27" i="2" l="1"/>
  <c r="A28" i="1"/>
  <c r="A29" i="1" l="1"/>
  <c r="P28" i="1"/>
  <c r="P28" i="2" s="1"/>
  <c r="A28" i="2"/>
  <c r="R28" i="1"/>
  <c r="R28" i="2" s="1"/>
  <c r="A29" i="2" l="1"/>
  <c r="Q29" i="1"/>
  <c r="Q29" i="2" s="1"/>
  <c r="A30" i="1"/>
  <c r="R29" i="1"/>
  <c r="R29" i="2" s="1"/>
  <c r="R30" i="1" l="1"/>
  <c r="R30" i="2" s="1"/>
  <c r="A30" i="2"/>
  <c r="Q30" i="1"/>
  <c r="Q30" i="2" s="1"/>
  <c r="A31" i="1"/>
  <c r="A31" i="2" l="1"/>
  <c r="A32" i="1"/>
  <c r="R31" i="1"/>
  <c r="R31" i="2" s="1"/>
  <c r="Q31" i="1"/>
  <c r="Q31" i="2" s="1"/>
  <c r="A33" i="1" l="1"/>
  <c r="P32" i="1"/>
  <c r="P32" i="2" s="1"/>
  <c r="A32" i="2"/>
  <c r="R32" i="1"/>
  <c r="R32" i="2" s="1"/>
  <c r="A33" i="2" l="1"/>
  <c r="A34" i="1"/>
  <c r="P33" i="1"/>
  <c r="P33" i="2" s="1"/>
  <c r="S33" i="1"/>
  <c r="S33" i="2" s="1"/>
  <c r="A34" i="2" l="1"/>
  <c r="A35" i="1"/>
  <c r="P34" i="1"/>
  <c r="P34" i="2" s="1"/>
  <c r="S34" i="1"/>
  <c r="S34" i="2" s="1"/>
  <c r="R35" i="1" l="1"/>
  <c r="R35" i="2" s="1"/>
  <c r="A35" i="2"/>
  <c r="A36" i="1"/>
  <c r="P35" i="1"/>
  <c r="P35" i="2" s="1"/>
  <c r="A37" i="1" l="1"/>
  <c r="A36" i="2"/>
  <c r="S36" i="1"/>
  <c r="S36" i="2" s="1"/>
  <c r="Q36" i="1"/>
  <c r="Q36" i="2" s="1"/>
  <c r="A37" i="2" l="1"/>
  <c r="A38" i="1"/>
  <c r="P37" i="1"/>
  <c r="P37" i="2" s="1"/>
  <c r="R37" i="1"/>
  <c r="R37" i="2" s="1"/>
  <c r="R38" i="1" l="1"/>
  <c r="R38" i="2" s="1"/>
  <c r="Q38" i="1"/>
  <c r="Q38" i="2" s="1"/>
  <c r="A38" i="2"/>
  <c r="A39" i="1"/>
  <c r="A39" i="2" l="1"/>
  <c r="A40" i="1"/>
  <c r="P39" i="1"/>
  <c r="P39" i="2" s="1"/>
  <c r="R39" i="1"/>
  <c r="R39" i="2" s="1"/>
  <c r="A41" i="1" l="1"/>
  <c r="Q40" i="1"/>
  <c r="Q40" i="2" s="1"/>
  <c r="A40" i="2"/>
  <c r="R40" i="1"/>
  <c r="R40" i="2" s="1"/>
  <c r="A41" i="2" l="1"/>
  <c r="R41" i="1"/>
  <c r="R41" i="2" s="1"/>
  <c r="A42" i="1"/>
  <c r="P41" i="1"/>
  <c r="P41" i="2" s="1"/>
  <c r="R42" i="1" l="1"/>
  <c r="R42" i="2" s="1"/>
  <c r="A42" i="2"/>
  <c r="A43" i="1"/>
  <c r="Q42" i="1"/>
  <c r="Q42" i="2" s="1"/>
  <c r="A43" i="2" l="1"/>
  <c r="R43" i="1"/>
  <c r="R43" i="2" s="1"/>
  <c r="Q43" i="1"/>
  <c r="Q43" i="2" s="1"/>
  <c r="A44" i="1"/>
  <c r="A45" i="1" l="1"/>
  <c r="P44" i="1"/>
  <c r="P44" i="2" s="1"/>
  <c r="A44" i="2"/>
  <c r="S44" i="1"/>
  <c r="S44" i="2" s="1"/>
  <c r="A45" i="2" l="1"/>
  <c r="R45" i="1"/>
  <c r="R45" i="2" s="1"/>
  <c r="A46" i="1"/>
  <c r="P45" i="1"/>
  <c r="P45" i="2" s="1"/>
  <c r="R46" i="1" l="1"/>
  <c r="R46" i="2" s="1"/>
  <c r="A47" i="1"/>
  <c r="A46" i="2"/>
  <c r="P46" i="1"/>
  <c r="P46" i="2" s="1"/>
  <c r="A47" i="2" l="1"/>
  <c r="A48" i="1"/>
  <c r="P47" i="1"/>
  <c r="P47" i="2" s="1"/>
  <c r="R47" i="1"/>
  <c r="R47" i="2" s="1"/>
  <c r="A49" i="1" l="1"/>
  <c r="P48" i="1"/>
  <c r="P48" i="2" s="1"/>
  <c r="A48" i="2"/>
  <c r="R48" i="1"/>
  <c r="R48" i="2" s="1"/>
  <c r="A49" i="2" l="1"/>
  <c r="A50" i="1"/>
  <c r="P49" i="1"/>
  <c r="P49" i="2" s="1"/>
  <c r="R49" i="1"/>
  <c r="R49" i="2" s="1"/>
  <c r="R50" i="1" l="1"/>
  <c r="R50" i="2" s="1"/>
  <c r="A50" i="2"/>
  <c r="P50" i="1"/>
  <c r="P50" i="2" s="1"/>
  <c r="A51" i="1"/>
  <c r="S51" i="1" l="1"/>
  <c r="S51" i="2" s="1"/>
  <c r="A52" i="1"/>
  <c r="A51" i="2"/>
  <c r="Q51" i="1"/>
  <c r="Q51" i="2" s="1"/>
  <c r="A53" i="1" l="1"/>
  <c r="P52" i="1"/>
  <c r="P52" i="2" s="1"/>
  <c r="A52" i="2"/>
  <c r="R52" i="1"/>
  <c r="R52" i="2" s="1"/>
  <c r="A53" i="2" l="1"/>
  <c r="Q53" i="1"/>
  <c r="Q53" i="2" s="1"/>
  <c r="A54" i="1"/>
  <c r="S53" i="1"/>
  <c r="S53" i="2" s="1"/>
  <c r="R54" i="1" l="1"/>
  <c r="R54" i="2" s="1"/>
  <c r="A54" i="2"/>
  <c r="A55" i="1"/>
  <c r="Q54" i="1"/>
  <c r="Q54" i="2" s="1"/>
  <c r="A55" i="2" l="1"/>
  <c r="A56" i="1"/>
  <c r="P55" i="1"/>
  <c r="P55" i="2" s="1"/>
  <c r="R55" i="1"/>
  <c r="R55" i="2" s="1"/>
  <c r="A57" i="1" l="1"/>
  <c r="A56" i="2"/>
  <c r="R56" i="1"/>
  <c r="R56" i="2" s="1"/>
  <c r="Q56" i="1"/>
  <c r="Q56" i="2" s="1"/>
  <c r="A57" i="2" l="1"/>
  <c r="Q57" i="1"/>
  <c r="Q57" i="2" s="1"/>
  <c r="A58" i="1"/>
  <c r="R57" i="1"/>
  <c r="R57" i="2" s="1"/>
  <c r="R58" i="1" l="1"/>
  <c r="R58" i="2" s="1"/>
  <c r="A58" i="2"/>
  <c r="Q58" i="1"/>
  <c r="Q58" i="2" s="1"/>
  <c r="A59" i="1"/>
  <c r="A59" i="2" l="1"/>
  <c r="S59" i="1"/>
  <c r="S59" i="2" s="1"/>
  <c r="A60" i="1"/>
  <c r="Q59" i="1"/>
  <c r="Q59" i="2" s="1"/>
  <c r="A61" i="1" l="1"/>
  <c r="A60" i="2"/>
  <c r="R60" i="1"/>
  <c r="R60" i="2" s="1"/>
  <c r="Q60" i="1"/>
  <c r="Q60" i="2" s="1"/>
  <c r="A61" i="2" l="1"/>
  <c r="A62" i="1"/>
  <c r="R62" i="1" l="1"/>
  <c r="R62" i="2" s="1"/>
  <c r="A62" i="2"/>
  <c r="P62" i="1"/>
  <c r="P62" i="2" s="1"/>
  <c r="A63" i="1"/>
  <c r="A63" i="2" l="1"/>
  <c r="R63" i="1"/>
  <c r="R63" i="2" s="1"/>
  <c r="Q63" i="1"/>
  <c r="Q63" i="2" s="1"/>
  <c r="A64" i="1"/>
  <c r="A65" i="1" l="1"/>
  <c r="P64" i="1"/>
  <c r="P64" i="2" s="1"/>
  <c r="A64" i="2"/>
  <c r="R64" i="1"/>
  <c r="R64" i="2" s="1"/>
  <c r="A65" i="2" l="1"/>
  <c r="R65" i="1"/>
  <c r="R65" i="2" s="1"/>
  <c r="A66" i="1"/>
  <c r="P65" i="1"/>
  <c r="P65" i="2" s="1"/>
  <c r="R66" i="1" l="1"/>
  <c r="R66" i="2" s="1"/>
  <c r="A66" i="2"/>
  <c r="P66" i="1"/>
  <c r="P66" i="2" s="1"/>
  <c r="A67" i="1"/>
  <c r="A67" i="2" l="1"/>
  <c r="R67" i="1"/>
  <c r="R67" i="2" s="1"/>
  <c r="A68" i="1"/>
  <c r="P67" i="1"/>
  <c r="P67" i="2" s="1"/>
  <c r="A69" i="1" l="1"/>
  <c r="P68" i="1"/>
  <c r="P68" i="2" s="1"/>
  <c r="A68" i="2"/>
  <c r="R68" i="1"/>
  <c r="R68" i="2" s="1"/>
  <c r="A69" i="2" l="1"/>
  <c r="R69" i="1"/>
  <c r="R69" i="2" s="1"/>
  <c r="A70" i="1"/>
  <c r="P69" i="1"/>
  <c r="P69" i="2" s="1"/>
  <c r="A70" i="2" l="1"/>
  <c r="R70" i="1"/>
  <c r="R70" i="2" s="1"/>
  <c r="A71" i="1"/>
  <c r="P70" i="1"/>
  <c r="P70" i="2" s="1"/>
  <c r="A71" i="2" l="1"/>
  <c r="Q71" i="1"/>
  <c r="Q71" i="2" s="1"/>
  <c r="A72" i="1"/>
  <c r="R71" i="1"/>
  <c r="R71" i="2" s="1"/>
  <c r="A73" i="1" l="1"/>
  <c r="P72" i="1"/>
  <c r="P72" i="2" s="1"/>
  <c r="A72" i="2"/>
  <c r="R72" i="1"/>
  <c r="R72" i="2" s="1"/>
  <c r="A73" i="2" l="1"/>
  <c r="Q73" i="1"/>
  <c r="Q73" i="2" s="1"/>
  <c r="R73" i="1"/>
  <c r="R73" i="2" s="1"/>
  <c r="A74" i="1"/>
  <c r="A74" i="2" l="1"/>
  <c r="R74" i="1"/>
  <c r="R74" i="2" s="1"/>
  <c r="A75" i="1"/>
  <c r="P74" i="1"/>
  <c r="P74" i="2" s="1"/>
  <c r="A75" i="2" l="1"/>
  <c r="Q75" i="1"/>
  <c r="Q75" i="2" s="1"/>
  <c r="A76" i="1"/>
  <c r="R75" i="1"/>
  <c r="R75" i="2" s="1"/>
  <c r="A76" i="2" l="1"/>
  <c r="A77" i="1"/>
  <c r="P76" i="1"/>
  <c r="P76" i="2" s="1"/>
  <c r="R76" i="1"/>
  <c r="R76" i="2" s="1"/>
  <c r="A77" i="2" l="1"/>
  <c r="Q77" i="1"/>
  <c r="Q77" i="2" s="1"/>
  <c r="A78" i="1"/>
  <c r="S77" i="1"/>
  <c r="S77" i="2" s="1"/>
  <c r="A79" i="1" l="1"/>
  <c r="A78" i="2"/>
  <c r="R78" i="1"/>
  <c r="R78" i="2" s="1"/>
  <c r="P78" i="1"/>
  <c r="P78" i="2" s="1"/>
  <c r="A79" i="2" l="1"/>
  <c r="A80" i="1"/>
  <c r="P79" i="1"/>
  <c r="P79" i="2" s="1"/>
  <c r="R79" i="1"/>
  <c r="R79" i="2" s="1"/>
  <c r="R80" i="1" l="1"/>
  <c r="R80" i="2" s="1"/>
  <c r="A80" i="2"/>
  <c r="P80" i="1"/>
  <c r="P80" i="2" s="1"/>
  <c r="A81" i="1"/>
  <c r="A81" i="2" l="1"/>
  <c r="R81" i="1"/>
  <c r="R81" i="2" s="1"/>
  <c r="Q81" i="1"/>
  <c r="Q81" i="2" s="1"/>
  <c r="A82" i="1"/>
  <c r="A83" i="1" l="1"/>
  <c r="P82" i="1"/>
  <c r="P82" i="2" s="1"/>
  <c r="A82" i="2"/>
  <c r="R82" i="1"/>
  <c r="R82" i="2" s="1"/>
  <c r="Q83" i="1" l="1"/>
  <c r="Q83" i="2" s="1"/>
  <c r="A83" i="2"/>
  <c r="A84" i="1"/>
  <c r="R83" i="1"/>
  <c r="R83" i="2" s="1"/>
  <c r="R84" i="1" l="1"/>
  <c r="R84" i="2" s="1"/>
  <c r="A84" i="2"/>
  <c r="P84" i="1"/>
  <c r="P84" i="2" s="1"/>
  <c r="A85" i="1"/>
  <c r="A85" i="2" l="1"/>
  <c r="A86" i="1"/>
  <c r="P85" i="1"/>
  <c r="P85" i="2" s="1"/>
  <c r="R85" i="1"/>
  <c r="R85" i="2" s="1"/>
  <c r="A87" i="1" l="1"/>
  <c r="A86" i="2"/>
  <c r="Q87" i="1" l="1"/>
  <c r="Q87" i="2" s="1"/>
  <c r="A87" i="2"/>
  <c r="A88" i="1"/>
  <c r="R87" i="1"/>
  <c r="R87" i="2" s="1"/>
  <c r="A88" i="2" l="1"/>
  <c r="A89" i="1"/>
  <c r="P88" i="1"/>
  <c r="P88" i="2" s="1"/>
  <c r="S88" i="1"/>
  <c r="S88" i="2" s="1"/>
  <c r="A89" i="2" l="1"/>
  <c r="A90" i="1"/>
  <c r="P89" i="1"/>
  <c r="P89" i="2" s="1"/>
  <c r="R89" i="1"/>
  <c r="R89" i="2" s="1"/>
  <c r="A91" i="1" l="1"/>
  <c r="A90" i="2"/>
  <c r="R90" i="1"/>
  <c r="R90" i="2" s="1"/>
  <c r="Q90" i="1"/>
  <c r="Q90" i="2" s="1"/>
  <c r="A91" i="2" l="1"/>
  <c r="A92" i="1"/>
  <c r="P91" i="1"/>
  <c r="P91" i="2" s="1"/>
  <c r="R91" i="1"/>
  <c r="R91" i="2" s="1"/>
  <c r="R92" i="1" l="1"/>
  <c r="R92" i="2" s="1"/>
  <c r="A92" i="2"/>
  <c r="A93" i="1"/>
  <c r="P92" i="1"/>
  <c r="P92" i="2" s="1"/>
  <c r="A93" i="2" l="1"/>
  <c r="Q93" i="1"/>
  <c r="Q93" i="2" s="1"/>
  <c r="A94" i="1"/>
  <c r="R93" i="1"/>
  <c r="R93" i="2" s="1"/>
  <c r="A95" i="1" l="1"/>
  <c r="P94" i="1"/>
  <c r="P94" i="2" s="1"/>
  <c r="A94" i="2"/>
  <c r="R94" i="1"/>
  <c r="R94" i="2" s="1"/>
  <c r="A95" i="2" l="1"/>
  <c r="A96" i="1"/>
  <c r="R96" i="1" l="1"/>
  <c r="R96" i="2" s="1"/>
  <c r="P96" i="1"/>
  <c r="P96" i="2" s="1"/>
  <c r="A96" i="2"/>
  <c r="A97" i="1"/>
  <c r="A97" i="2" l="1"/>
  <c r="R97" i="1"/>
  <c r="R97" i="2" s="1"/>
  <c r="P97" i="1"/>
  <c r="P97" i="2" s="1"/>
  <c r="A98" i="1"/>
  <c r="A99" i="1" l="1"/>
  <c r="A98" i="2"/>
  <c r="R98" i="1"/>
  <c r="R98" i="2" s="1"/>
  <c r="Q98" i="1"/>
  <c r="Q98" i="2" s="1"/>
  <c r="Q99" i="1" l="1"/>
  <c r="Q99" i="2" s="1"/>
  <c r="A99" i="2"/>
  <c r="R99" i="1"/>
  <c r="R99" i="2" s="1"/>
  <c r="A100" i="1"/>
  <c r="R100" i="1" l="1"/>
  <c r="R100" i="2" s="1"/>
  <c r="A101" i="1"/>
  <c r="A100" i="2"/>
  <c r="P100" i="1"/>
  <c r="P100" i="2" s="1"/>
  <c r="A101" i="2" l="1"/>
  <c r="R101" i="1"/>
  <c r="R101" i="2" s="1"/>
  <c r="A102" i="1"/>
  <c r="P101" i="1"/>
  <c r="P101" i="2" s="1"/>
  <c r="A103" i="1" l="1"/>
  <c r="P102" i="1"/>
  <c r="P102" i="2" s="1"/>
  <c r="A102" i="2"/>
  <c r="S102" i="1"/>
  <c r="S102" i="2" s="1"/>
  <c r="Q103" i="1" l="1"/>
  <c r="Q103" i="2" s="1"/>
  <c r="A103" i="2"/>
  <c r="A104" i="1"/>
  <c r="S103" i="1"/>
  <c r="S103" i="2" s="1"/>
  <c r="R104" i="1" l="1"/>
  <c r="R104" i="2" s="1"/>
  <c r="A104" i="2"/>
  <c r="A105" i="1"/>
  <c r="P104" i="1"/>
  <c r="P104" i="2" s="1"/>
  <c r="A105" i="2" l="1"/>
  <c r="A106" i="1"/>
  <c r="P105" i="1"/>
  <c r="P105" i="2" s="1"/>
  <c r="R105" i="1"/>
  <c r="R105" i="2" s="1"/>
  <c r="A107" i="1" l="1"/>
  <c r="A106" i="2"/>
  <c r="R106" i="1"/>
  <c r="R106" i="2" s="1"/>
  <c r="Q106" i="1"/>
  <c r="Q106" i="2" s="1"/>
  <c r="A107" i="2" l="1"/>
  <c r="A108" i="1"/>
  <c r="P107" i="1"/>
  <c r="P107" i="2" s="1"/>
  <c r="R107" i="1"/>
  <c r="R107" i="2" s="1"/>
  <c r="R108" i="1" l="1"/>
  <c r="R108" i="2" s="1"/>
  <c r="A108" i="2"/>
  <c r="P108" i="1"/>
  <c r="P108" i="2" s="1"/>
  <c r="A109" i="1"/>
  <c r="A109" i="2" l="1"/>
  <c r="R109" i="1"/>
  <c r="R109" i="2" s="1"/>
  <c r="Q109" i="1"/>
  <c r="Q109" i="2" s="1"/>
  <c r="A110" i="1"/>
  <c r="A111" i="1" l="1"/>
  <c r="P110" i="1"/>
  <c r="P110" i="2" s="1"/>
  <c r="A110" i="2"/>
  <c r="S110" i="1"/>
  <c r="S110" i="2" s="1"/>
  <c r="A111" i="2" l="1"/>
  <c r="R111" i="1"/>
  <c r="R111" i="2" s="1"/>
  <c r="A112" i="1"/>
  <c r="P111" i="1"/>
  <c r="P111" i="2" s="1"/>
  <c r="R112" i="1" l="1"/>
  <c r="R112" i="2" s="1"/>
  <c r="A112" i="2"/>
  <c r="P112" i="1"/>
  <c r="P112" i="2" s="1"/>
  <c r="A113" i="1"/>
  <c r="A113" i="2" l="1"/>
  <c r="A114" i="1"/>
  <c r="A115" i="1" l="1"/>
  <c r="P114" i="1"/>
  <c r="P114" i="2" s="1"/>
  <c r="A114" i="2"/>
  <c r="S114" i="1"/>
  <c r="S114" i="2" s="1"/>
  <c r="A115" i="2" l="1"/>
  <c r="R115" i="1"/>
  <c r="R115" i="2" s="1"/>
  <c r="P115" i="1"/>
  <c r="P115" i="2" s="1"/>
  <c r="A116" i="1"/>
  <c r="S116" i="1" l="1"/>
  <c r="S116" i="2" s="1"/>
  <c r="A116" i="2"/>
  <c r="P116" i="1"/>
  <c r="P116" i="2" s="1"/>
  <c r="A117" i="1"/>
  <c r="A117" i="2" l="1"/>
  <c r="A118" i="1"/>
  <c r="R117" i="1"/>
  <c r="R117" i="2" s="1"/>
  <c r="Q117" i="1"/>
  <c r="Q117" i="2" s="1"/>
  <c r="A119" i="1" l="1"/>
  <c r="P118" i="1"/>
  <c r="P118" i="2" s="1"/>
  <c r="A118" i="2"/>
  <c r="R118" i="1"/>
  <c r="R118" i="2" s="1"/>
  <c r="A119" i="2" l="1"/>
  <c r="A120" i="1"/>
  <c r="P119" i="1"/>
  <c r="P119" i="2" s="1"/>
  <c r="R119" i="1"/>
  <c r="R119" i="2" s="1"/>
  <c r="S120" i="1" l="1"/>
  <c r="S120" i="2" s="1"/>
  <c r="P120" i="1"/>
  <c r="P120" i="2" s="1"/>
  <c r="A120" i="2"/>
  <c r="A121" i="1"/>
  <c r="A121" i="2" l="1"/>
  <c r="R121" i="1"/>
  <c r="R121" i="2" s="1"/>
  <c r="A122" i="1"/>
  <c r="P121" i="1"/>
  <c r="P121" i="2" s="1"/>
  <c r="A123" i="1" l="1"/>
  <c r="P122" i="1"/>
  <c r="P122" i="2" s="1"/>
  <c r="A122" i="2"/>
  <c r="R122" i="1"/>
  <c r="R122" i="2" s="1"/>
  <c r="A123" i="2" l="1"/>
  <c r="R123" i="1"/>
  <c r="R123" i="2" s="1"/>
  <c r="A124" i="1"/>
  <c r="P123" i="1"/>
  <c r="P123" i="2" s="1"/>
  <c r="R124" i="1" l="1"/>
  <c r="R124" i="2" s="1"/>
  <c r="A124" i="2"/>
  <c r="A125" i="1"/>
  <c r="P124" i="1"/>
  <c r="P124" i="2" s="1"/>
  <c r="A125" i="2" l="1"/>
  <c r="A126" i="1"/>
  <c r="P125" i="1"/>
  <c r="P125" i="2" s="1"/>
  <c r="R125" i="1"/>
  <c r="R125" i="2" s="1"/>
  <c r="A127" i="1" l="1"/>
  <c r="A126" i="2"/>
  <c r="R126" i="1"/>
  <c r="R126" i="2" s="1"/>
  <c r="Q126" i="1"/>
  <c r="Q126" i="2" s="1"/>
  <c r="A127" i="2" l="1"/>
  <c r="A128" i="1"/>
  <c r="P127" i="1"/>
  <c r="P127" i="2" s="1"/>
  <c r="R127" i="1"/>
  <c r="R127" i="2" s="1"/>
  <c r="R128" i="1" l="1"/>
  <c r="R128" i="2" s="1"/>
  <c r="A128" i="2"/>
  <c r="A129" i="1"/>
  <c r="P128" i="1"/>
  <c r="P128" i="2" s="1"/>
  <c r="A129" i="2" l="1"/>
  <c r="A130" i="1"/>
  <c r="P129" i="1"/>
  <c r="P129" i="2" s="1"/>
  <c r="R129" i="1"/>
  <c r="R129" i="2" s="1"/>
  <c r="A131" i="1" l="1"/>
  <c r="P130" i="1"/>
  <c r="P130" i="2" s="1"/>
  <c r="A130" i="2"/>
  <c r="R130" i="1"/>
  <c r="R130" i="2" s="1"/>
  <c r="A131" i="2" l="1"/>
  <c r="S131" i="1"/>
  <c r="S131" i="2" s="1"/>
  <c r="P131" i="1"/>
  <c r="P131" i="2" s="1"/>
  <c r="A132" i="1"/>
  <c r="R132" i="1" l="1"/>
  <c r="P132" i="1"/>
  <c r="A133" i="1"/>
  <c r="R133" i="1" l="1"/>
  <c r="Q133" i="1"/>
</calcChain>
</file>

<file path=xl/sharedStrings.xml><?xml version="1.0" encoding="utf-8"?>
<sst xmlns="http://schemas.openxmlformats.org/spreadsheetml/2006/main" count="602" uniqueCount="165">
  <si>
    <t>FRENCH</t>
  </si>
  <si>
    <t>HINDI</t>
  </si>
  <si>
    <t>HISTORY</t>
  </si>
  <si>
    <t>ECONOMICS</t>
  </si>
  <si>
    <t>FYBA B</t>
  </si>
  <si>
    <t>SUBJECT</t>
  </si>
  <si>
    <t xml:space="preserve">  </t>
  </si>
  <si>
    <t>SOC1</t>
  </si>
  <si>
    <t>SOC1TOTAL</t>
  </si>
  <si>
    <t>PSY1</t>
  </si>
  <si>
    <t>PSY1 TOTAL</t>
  </si>
  <si>
    <t>FC1</t>
  </si>
  <si>
    <t>CSK</t>
  </si>
  <si>
    <t>CSK TUT</t>
  </si>
  <si>
    <t>TUT TAKEN</t>
  </si>
  <si>
    <t>HIST1</t>
  </si>
  <si>
    <t>ECO1</t>
  </si>
  <si>
    <t>ECO</t>
  </si>
  <si>
    <t>PROFESSOR</t>
  </si>
  <si>
    <t>VS</t>
  </si>
  <si>
    <t>HQ</t>
  </si>
  <si>
    <t>SM</t>
  </si>
  <si>
    <t>MR</t>
  </si>
  <si>
    <t>VN</t>
  </si>
  <si>
    <t>SN</t>
  </si>
  <si>
    <t>JC</t>
  </si>
  <si>
    <t>KM</t>
  </si>
  <si>
    <t>PC</t>
  </si>
  <si>
    <t>BL</t>
  </si>
  <si>
    <t>NO. OF LECTURES TAKEN</t>
  </si>
  <si>
    <t>ROLL NO.</t>
  </si>
  <si>
    <t>PERMITTED ABSENCE</t>
  </si>
  <si>
    <t>NAME OF THE STUDENT</t>
  </si>
  <si>
    <t>SUB1</t>
  </si>
  <si>
    <t>SUB2</t>
  </si>
  <si>
    <t>SUB3</t>
  </si>
  <si>
    <t>NO. OF LECTURES ABSENT</t>
  </si>
  <si>
    <t>ADHIKARY DEEPAK PREMPRASAD</t>
  </si>
  <si>
    <t>Hindi</t>
  </si>
  <si>
    <t>Sociology</t>
  </si>
  <si>
    <t>Economics</t>
  </si>
  <si>
    <t>ADITI SAKSENA</t>
  </si>
  <si>
    <t>French</t>
  </si>
  <si>
    <t>History</t>
  </si>
  <si>
    <t>CANCELLED</t>
  </si>
  <si>
    <t>CANC</t>
  </si>
  <si>
    <t>ALMEIDA SINERA JOHN</t>
  </si>
  <si>
    <t>ALMEIDA ZINAL HERCULAN</t>
  </si>
  <si>
    <t>ANCY STEPHEN NADAR</t>
  </si>
  <si>
    <t>BANSOD ABHISHEK</t>
  </si>
  <si>
    <t>BRITTO MELISHA JEROME</t>
  </si>
  <si>
    <t>CHETTIAR SIMONA AROKIASWAMY</t>
  </si>
  <si>
    <t>CN ROHAN NOBLE</t>
  </si>
  <si>
    <t>COELHO TANYA CAJETAN</t>
  </si>
  <si>
    <t>COELHO VANESSA CECILCOELHO</t>
  </si>
  <si>
    <t>COUTINHO TITUS VINCENT</t>
  </si>
  <si>
    <t>DCOSTA CADENCE NOEL</t>
  </si>
  <si>
    <t>DCOSTA MELRINA MELTAN</t>
  </si>
  <si>
    <t>DESHPANDE ATHARVA MILIND</t>
  </si>
  <si>
    <t>DMELLO FERDIE FRANCIS</t>
  </si>
  <si>
    <t>DMELLO SENEILLA FRANK</t>
  </si>
  <si>
    <t>DONGARKAR DELISA STANNY</t>
  </si>
  <si>
    <t>DSILVA ANDREA RAYMONDS</t>
  </si>
  <si>
    <t>DSOUZA ARON ASHLEY ANTHONY</t>
  </si>
  <si>
    <t>DSOUZA CIMREL COLLIN</t>
  </si>
  <si>
    <t>DSOUZA CLEON RAYMOND</t>
  </si>
  <si>
    <t>DSOUZA ELISHA GERALD</t>
  </si>
  <si>
    <t>DSOUZA SAMANTHA FREDRICK</t>
  </si>
  <si>
    <t>DSOUZA VALEDEEN VALERIAN</t>
  </si>
  <si>
    <t>EKKA ROMA SARONA FLORENTIUS</t>
  </si>
  <si>
    <t>FERNANDES JONCIA PHILIP</t>
  </si>
  <si>
    <t>FERNANDO NOBEL AGNELO</t>
  </si>
  <si>
    <t>GAJAM VIDYA GNANESHWAR</t>
  </si>
  <si>
    <t>GAWDE MUSKAN DHIREN</t>
  </si>
  <si>
    <t>GOMES KIMBERLY JOEL</t>
  </si>
  <si>
    <t>GUPTA JAGRUTI RAKESH</t>
  </si>
  <si>
    <t>HEWETT TYRELL SAVIO GODWIN</t>
  </si>
  <si>
    <t>HIMLAPURKAR AKSHATA HANUMANTHA</t>
  </si>
  <si>
    <t>HUSSAIN AMREEN MUBIN</t>
  </si>
  <si>
    <t>JAIDITYA BUNDELA</t>
  </si>
  <si>
    <t>KARMOKAR ASHTOSH PRASHANT</t>
  </si>
  <si>
    <t>KARNIK MEGHA VIJAY</t>
  </si>
  <si>
    <t>KHAN FAREEN RIZWAN</t>
  </si>
  <si>
    <t>LAD SAVNI NITIN</t>
  </si>
  <si>
    <t>LEMOS LIZANNE LOUIS</t>
  </si>
  <si>
    <t>LEWIS CELESTINE RALPH</t>
  </si>
  <si>
    <t>LHUNGDIM PHAHOICHONG N SALEM</t>
  </si>
  <si>
    <t>LOTLIKAR ABHISHEK MANOJ</t>
  </si>
  <si>
    <t>MADTHA ROBIN RONALD</t>
  </si>
  <si>
    <t>MALYA GIFFSON VIJAY</t>
  </si>
  <si>
    <t>MATHIAS VALLERI JESSICA VINCENT</t>
  </si>
  <si>
    <t>MEHRA KARAN VINAY</t>
  </si>
  <si>
    <t>MITTAL NEHA POONAMCHAND</t>
  </si>
  <si>
    <t>MONTEIRO LYNETTE LARRY</t>
  </si>
  <si>
    <t>NAIDU PRATIMA RAMANAND</t>
  </si>
  <si>
    <t>NAIK MANSI CHANDRASHEKHAR</t>
  </si>
  <si>
    <t>NAYAL MANASHI RAJENDRA SINGH</t>
  </si>
  <si>
    <t>NIRANJAN ABHIRAMI</t>
  </si>
  <si>
    <t>PANDEY VISHWESH MITHILESHKUMAR</t>
  </si>
  <si>
    <t>PATEL ALINA AKTHAR</t>
  </si>
  <si>
    <t>PATEL BELITA EDWARD</t>
  </si>
  <si>
    <t>PAUL SHANIA ANTHONY</t>
  </si>
  <si>
    <t>PEERBHOY AFSHA SHAFI</t>
  </si>
  <si>
    <t>PEREIRA TRACY AUGUSTIN</t>
  </si>
  <si>
    <t>PHILLIPS SUMATHI MICHAEL</t>
  </si>
  <si>
    <t>PINTO NINOSHKA GOSWIN</t>
  </si>
  <si>
    <t>PINTO SHARLENE BRIAN</t>
  </si>
  <si>
    <t>PUJARI MAHESHWARI NARSING</t>
  </si>
  <si>
    <t>QUADROS CELESTINE PATRICK</t>
  </si>
  <si>
    <t>RAO STEVEN SHIVAPRASAD</t>
  </si>
  <si>
    <t>RODRIGUES ANDERSON ANTHONY</t>
  </si>
  <si>
    <t>ROMER WARREN SAVIO</t>
  </si>
  <si>
    <t>SEQUEIRA RONICA RACHEL</t>
  </si>
  <si>
    <t>SHAIKH NOORASABA SABIR</t>
  </si>
  <si>
    <t>SHAIKH ZEBA IRFAN</t>
  </si>
  <si>
    <t>SHUBHANGI SINGH</t>
  </si>
  <si>
    <t>SOLANKI MARIA PRIYA CYRIL</t>
  </si>
  <si>
    <t>SOMANATHAN SUSHIL MOHANKUMAR</t>
  </si>
  <si>
    <t>THAKRAL MARIYAM MOIDEEN</t>
  </si>
  <si>
    <t>THAPAR YASHNA MUKESH</t>
  </si>
  <si>
    <t>VORA MEET RAJESH</t>
  </si>
  <si>
    <t>WAYCHAL KETAKI PRAVEENKUMAR</t>
  </si>
  <si>
    <t>YADAV SEEMA CHANDRAKANT</t>
  </si>
  <si>
    <t>MACWAN JOEL RAYMOND</t>
  </si>
  <si>
    <t>SEQUEIRA SIONA SANJAY</t>
  </si>
  <si>
    <t>DSILVA NINOSHKA DENAS</t>
  </si>
  <si>
    <t>RAO SHIVANI RAVINDRA</t>
  </si>
  <si>
    <t>SHOBHA ACHLAWAT</t>
  </si>
  <si>
    <t>DSOUZA JANICE ANN BRIAN</t>
  </si>
  <si>
    <t>DSOUZA MURIEL PRISCILLA PAUL</t>
  </si>
  <si>
    <t>MOLESHRI DHARMESH BHARAT</t>
  </si>
  <si>
    <t>SARVANKAR TANVI VIJAY</t>
  </si>
  <si>
    <t>DSOUZA NATASHA MALAIKA MARIO</t>
  </si>
  <si>
    <t>DAROLE NEHA PRAVEEN</t>
  </si>
  <si>
    <t>SREEKANTH MURALIDHARAN</t>
  </si>
  <si>
    <t>PISSURLENKAR YOHAAN DEEPAK</t>
  </si>
  <si>
    <t>MALYA NIRGAM JERRY</t>
  </si>
  <si>
    <t>MARTIS SNEHAL LOUIS</t>
  </si>
  <si>
    <t>PEREIRA DANIEL GRENNEL</t>
  </si>
  <si>
    <t>ACHLAWAT NIKITA KAILASH</t>
  </si>
  <si>
    <t>VARMA RAKHEE SHIVKUMAR</t>
  </si>
  <si>
    <t>FERNANDES BRANSTINA AGNELO</t>
  </si>
  <si>
    <t>DMELLO SHIANN NEVILLE</t>
  </si>
  <si>
    <t>KOKNI KALPANABEN KARSANBHAI</t>
  </si>
  <si>
    <t>TUSHAR DESAI</t>
  </si>
  <si>
    <t>MANZI CALVIN TREVOR</t>
  </si>
  <si>
    <t>FERNANDES ATHANASIA FRANCIS</t>
  </si>
  <si>
    <t>DSOUZA SANYA SHELTON</t>
  </si>
  <si>
    <t>SALDANHA ADRIN ANTHONY</t>
  </si>
  <si>
    <t>GONSALVES JOVITA MARIA CAJETIAN</t>
  </si>
  <si>
    <t>AALIYAH SALIM LADHANI</t>
  </si>
  <si>
    <t>SAMSON MICHELLE GINELLE</t>
  </si>
  <si>
    <t>LAWRENCE HAZEL CLIFF</t>
  </si>
  <si>
    <t>KAMBAR SHIVRAJ SAMEL</t>
  </si>
  <si>
    <t>DAUDAR PARAMJEET KAUR SHIVDEV SINGH</t>
  </si>
  <si>
    <t>PEREIRA RONAQ PRASHANTH</t>
  </si>
  <si>
    <t>FERNANDES JOWIN SUCCOUR FILOMENO</t>
  </si>
  <si>
    <t>BOTHRA RUPALI PRAKASH</t>
  </si>
  <si>
    <t>SHINDE SHUBHAM ANKUSH</t>
  </si>
  <si>
    <t>FERNANDES MANUEL ELTON</t>
  </si>
  <si>
    <t>DANIYAL SHABWANY</t>
  </si>
  <si>
    <t>FERNANDES VAUGHN ANTHONY</t>
  </si>
  <si>
    <t>PHILLIPS FIONA NOEL</t>
  </si>
  <si>
    <t>MORE NANDINI NANDKUMAR</t>
  </si>
  <si>
    <t>JOHN TERENZ ANDREW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</si>
</sst>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al"/>
    </font>
    <font>
      <sz val="10"/>
      <name val="Arial"/>
    </font>
    <font>
      <b/>
      <sz val="14"/>
      <color rgb="FF000000"/>
      <name val="Black Ops One"/>
    </font>
    <font>
      <sz val="10"/>
      <name val="Arial"/>
    </font>
    <font>
      <b/>
      <sz val="14"/>
      <name val="Arial"/>
    </font>
    <font>
      <b/>
      <sz val="18"/>
      <name val="Arial"/>
    </font>
    <font>
      <b/>
      <sz val="14"/>
      <color rgb="FF000000"/>
      <name val="Arial"/>
    </font>
    <font>
      <sz val="14"/>
      <name val="Arial"/>
    </font>
    <font>
      <sz val="12"/>
      <color rgb="FFFFFF00"/>
      <name val="Arial"/>
    </font>
    <font>
      <sz val="11"/>
      <color rgb="FF000000"/>
      <name val="Calibri"/>
    </font>
    <font>
      <sz val="14"/>
      <color rgb="FFFFFF00"/>
      <name val="Arial"/>
    </font>
    <font>
      <sz val="14"/>
      <color rgb="FF000000"/>
      <name val="Calibri"/>
    </font>
    <font>
      <sz val="14"/>
      <color rgb="FF000000"/>
      <name val="Arial"/>
    </font>
    <font>
      <sz val="10"/>
      <color rgb="FF000000"/>
      <name val="Arial"/>
    </font>
    <font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CE8B2"/>
        <bgColor rgb="FFFCE8B2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CCCCCC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/>
    <xf numFmtId="0" fontId="3" fillId="0" borderId="0" xfId="0" applyFont="1" applyAlignment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textRotation="45"/>
    </xf>
    <xf numFmtId="0" fontId="7" fillId="3" borderId="5" xfId="0" applyFont="1" applyFill="1" applyBorder="1" applyAlignment="1">
      <alignment textRotation="45"/>
    </xf>
    <xf numFmtId="0" fontId="6" fillId="3" borderId="8" xfId="0" applyFont="1" applyFill="1" applyBorder="1" applyAlignment="1">
      <alignment horizontal="center" textRotation="45"/>
    </xf>
    <xf numFmtId="0" fontId="6" fillId="3" borderId="5" xfId="0" applyFont="1" applyFill="1" applyBorder="1" applyAlignment="1">
      <alignment horizontal="center" textRotation="45"/>
    </xf>
    <xf numFmtId="0" fontId="6" fillId="4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textRotation="45"/>
    </xf>
    <xf numFmtId="0" fontId="6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wrapText="1"/>
    </xf>
    <xf numFmtId="0" fontId="1" fillId="4" borderId="10" xfId="0" applyFont="1" applyFill="1" applyBorder="1" applyAlignment="1"/>
    <xf numFmtId="0" fontId="6" fillId="5" borderId="5" xfId="0" applyFont="1" applyFill="1" applyBorder="1" applyAlignment="1">
      <alignment horizontal="center" wrapText="1"/>
    </xf>
    <xf numFmtId="0" fontId="1" fillId="5" borderId="10" xfId="0" applyFont="1" applyFill="1" applyBorder="1" applyAlignment="1"/>
    <xf numFmtId="0" fontId="6" fillId="5" borderId="5" xfId="0" applyFont="1" applyFill="1" applyBorder="1" applyAlignment="1">
      <alignment horizontal="center" wrapText="1"/>
    </xf>
    <xf numFmtId="0" fontId="1" fillId="6" borderId="10" xfId="0" applyFont="1" applyFill="1" applyBorder="1" applyAlignment="1"/>
    <xf numFmtId="0" fontId="8" fillId="7" borderId="12" xfId="0" applyFont="1" applyFill="1" applyBorder="1" applyAlignment="1">
      <alignment horizontal="center" wrapText="1"/>
    </xf>
    <xf numFmtId="0" fontId="1" fillId="0" borderId="11" xfId="0" applyFont="1" applyBorder="1" applyAlignment="1"/>
    <xf numFmtId="0" fontId="8" fillId="7" borderId="10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wrapText="1"/>
    </xf>
    <xf numFmtId="0" fontId="1" fillId="6" borderId="12" xfId="0" applyFont="1" applyFill="1" applyBorder="1" applyAlignment="1">
      <alignment wrapText="1"/>
    </xf>
    <xf numFmtId="0" fontId="9" fillId="8" borderId="13" xfId="0" applyFont="1" applyFill="1" applyBorder="1" applyAlignment="1"/>
    <xf numFmtId="0" fontId="6" fillId="6" borderId="12" xfId="0" applyFont="1" applyFill="1" applyBorder="1" applyAlignment="1">
      <alignment horizontal="center" wrapText="1"/>
    </xf>
    <xf numFmtId="0" fontId="9" fillId="8" borderId="0" xfId="0" applyFont="1" applyFill="1" applyAlignment="1"/>
    <xf numFmtId="0" fontId="6" fillId="6" borderId="5" xfId="0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9" fillId="0" borderId="0" xfId="0" applyFont="1" applyAlignment="1"/>
    <xf numFmtId="0" fontId="11" fillId="8" borderId="5" xfId="0" applyFont="1" applyFill="1" applyBorder="1" applyAlignment="1">
      <alignment horizontal="center"/>
    </xf>
    <xf numFmtId="0" fontId="12" fillId="0" borderId="6" xfId="0" applyFont="1" applyBorder="1" applyAlignment="1"/>
    <xf numFmtId="0" fontId="13" fillId="0" borderId="10" xfId="0" applyFont="1" applyBorder="1" applyAlignment="1"/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12" fillId="0" borderId="10" xfId="0" applyFont="1" applyBorder="1" applyAlignment="1"/>
    <xf numFmtId="0" fontId="7" fillId="0" borderId="5" xfId="0" applyFont="1" applyBorder="1" applyAlignment="1">
      <alignment horizontal="center"/>
    </xf>
    <xf numFmtId="0" fontId="13" fillId="0" borderId="10" xfId="0" applyFont="1" applyBorder="1" applyAlignment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4" xfId="0" applyFont="1" applyBorder="1" applyAlignment="1">
      <alignment textRotation="60"/>
    </xf>
    <xf numFmtId="0" fontId="3" fillId="0" borderId="9" xfId="0" applyFont="1" applyBorder="1"/>
    <xf numFmtId="0" fontId="3" fillId="0" borderId="12" xfId="0" applyFont="1" applyBorder="1"/>
    <xf numFmtId="0" fontId="10" fillId="7" borderId="14" xfId="0" applyFont="1" applyFill="1" applyBorder="1" applyAlignment="1">
      <alignment horizontal="center" wrapText="1"/>
    </xf>
    <xf numFmtId="0" fontId="3" fillId="0" borderId="15" xfId="0" applyFont="1" applyBorder="1"/>
    <xf numFmtId="0" fontId="2" fillId="2" borderId="1" xfId="0" applyFont="1" applyFill="1" applyBorder="1" applyAlignment="1">
      <alignment horizontal="center"/>
    </xf>
    <xf numFmtId="0" fontId="3" fillId="0" borderId="3" xfId="0" applyFont="1" applyBorder="1"/>
    <xf numFmtId="0" fontId="3" fillId="0" borderId="6" xfId="0" applyFont="1" applyBorder="1"/>
    <xf numFmtId="0" fontId="4" fillId="0" borderId="4" xfId="0" applyFont="1" applyBorder="1" applyAlignment="1">
      <alignment textRotation="45"/>
    </xf>
    <xf numFmtId="0" fontId="4" fillId="0" borderId="7" xfId="0" applyFont="1" applyBorder="1" applyAlignment="1">
      <alignment textRotation="45"/>
    </xf>
    <xf numFmtId="0" fontId="3" fillId="0" borderId="11" xfId="0" applyFont="1" applyBorder="1"/>
    <xf numFmtId="0" fontId="3" fillId="0" borderId="10" xfId="0" applyFont="1" applyBorder="1"/>
  </cellXfs>
  <cellStyles count="1">
    <cellStyle name="Normal" xfId="0" builtinId="0"/>
  </cellStyles>
  <dxfs count="8"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9"/>
  <sheetViews>
    <sheetView tabSelected="1"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3.7109375" customWidth="1"/>
    <col min="2" max="2" width="37.7109375" customWidth="1"/>
    <col min="3" max="3" width="7" customWidth="1"/>
    <col min="4" max="4" width="9.140625" customWidth="1"/>
    <col min="5" max="5" width="10.28515625" customWidth="1"/>
    <col min="6" max="20" width="11.5703125" customWidth="1"/>
  </cols>
  <sheetData>
    <row r="1" spans="1:20" ht="18">
      <c r="A1" s="53" t="str">
        <f ca="1">CONCATENATE("Attendance Upto ",TEXT(DATE(2017,MONTH(NOW())-1,1),"mmmm")," 2017")</f>
        <v>Attendance Upto December 2017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5"/>
    </row>
    <row r="2" spans="1:20" ht="45" customHeight="1">
      <c r="A2" s="48" t="s">
        <v>4</v>
      </c>
      <c r="B2" s="4" t="s">
        <v>5</v>
      </c>
      <c r="C2" s="6" t="s">
        <v>6</v>
      </c>
      <c r="D2" s="8" t="s">
        <v>6</v>
      </c>
      <c r="E2" s="8"/>
      <c r="F2" s="8" t="s">
        <v>7</v>
      </c>
      <c r="G2" s="8" t="s">
        <v>7</v>
      </c>
      <c r="H2" s="8" t="s">
        <v>8</v>
      </c>
      <c r="I2" s="8" t="s">
        <v>9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</v>
      </c>
      <c r="S2" s="8" t="s">
        <v>0</v>
      </c>
      <c r="T2" s="8"/>
    </row>
    <row r="3" spans="1:20" ht="22.5" customHeight="1">
      <c r="A3" s="49"/>
      <c r="B3" s="9" t="s">
        <v>18</v>
      </c>
      <c r="C3" s="10"/>
      <c r="D3" s="10"/>
      <c r="E3" s="10"/>
      <c r="F3" s="11" t="s">
        <v>19</v>
      </c>
      <c r="G3" s="11" t="s">
        <v>20</v>
      </c>
      <c r="H3" s="11"/>
      <c r="I3" s="11" t="s">
        <v>21</v>
      </c>
      <c r="J3" s="11" t="s">
        <v>22</v>
      </c>
      <c r="K3" s="11"/>
      <c r="L3" s="11" t="s">
        <v>23</v>
      </c>
      <c r="M3" s="11" t="s">
        <v>24</v>
      </c>
      <c r="N3" s="11" t="s">
        <v>24</v>
      </c>
      <c r="O3" s="11" t="s">
        <v>24</v>
      </c>
      <c r="P3" s="11" t="s">
        <v>25</v>
      </c>
      <c r="Q3" s="11" t="s">
        <v>26</v>
      </c>
      <c r="R3" s="11" t="s">
        <v>27</v>
      </c>
      <c r="S3" s="11" t="s">
        <v>28</v>
      </c>
      <c r="T3" s="11"/>
    </row>
    <row r="4" spans="1:20" ht="22.5" customHeight="1">
      <c r="A4" s="49"/>
      <c r="B4" s="13" t="s">
        <v>29</v>
      </c>
      <c r="C4" s="14"/>
      <c r="D4" s="14"/>
      <c r="E4" s="14"/>
      <c r="F4" s="16" t="str">
        <f ca="1">IFERROR(__xludf.DUMMYFUNCTION("IMPORTRANGE(""/1vFV8Qd6n0MrPHYBeVp1Y_eB_kbiC7J9TT1whrvu4Vkc"",""SEM2!E4"")"),"6")</f>
        <v>6</v>
      </c>
      <c r="G4" s="16" t="str">
        <f ca="1">IFERROR(__xludf.DUMMYFUNCTION("IMPORTRANGE(""1s_74kVqricL4AunR5DgkEUlmsHFVv0FwbAwsVetzz44"",""SEM2!e4"")"),"0")</f>
        <v>0</v>
      </c>
      <c r="H4" s="18">
        <f ca="1">F4+G4</f>
        <v>6</v>
      </c>
      <c r="I4" s="16" t="str">
        <f ca="1">IFERROR(__xludf.DUMMYFUNCTION("IMPORTRANGE(""1eDh0bZprejd8Sk-g0arGWs1CguB5h65CsNZb4ifRJyc"",""sem2!E4"")"),"2")</f>
        <v>2</v>
      </c>
      <c r="J4" s="16" t="str">
        <f ca="1">IFERROR(__xludf.DUMMYFUNCTION("IMPORTRANGE(""1cuHU18bgg3BYG1w3xCJzxwXR4awLsrxl306BRvyNzss"",""sem2!E4"")"),"8")</f>
        <v>8</v>
      </c>
      <c r="K4" s="18">
        <f ca="1">I4+J4</f>
        <v>10</v>
      </c>
      <c r="L4" s="16" t="str">
        <f ca="1">IFERROR(__xludf.DUMMYFUNCTION("IMPORTRANGE(""1p5A3O0mEnQlpJuaKt5PaP4N_H77OeN6ogxkOU5tadMA"",""sem2!E4"")"),"5")</f>
        <v>5</v>
      </c>
      <c r="M4" s="18" t="str">
        <f ca="1">IFERROR(__xludf.DUMMYFUNCTION("IMPORTRANGE(""1vexMb6Q7yWtFbCG3qtFokfxxtwWz-a3wGhRl3T7XfhE"",""sem2!F4:G4"")"),"0")</f>
        <v>0</v>
      </c>
      <c r="N4" s="18">
        <v>0</v>
      </c>
      <c r="O4" s="18"/>
      <c r="P4" s="16" t="str">
        <f ca="1">OPT!F4</f>
        <v>5</v>
      </c>
      <c r="Q4" s="18" t="str">
        <f ca="1">OPT!H4</f>
        <v>3</v>
      </c>
      <c r="R4" s="18" t="str">
        <f ca="1">OPT!D4</f>
        <v>0</v>
      </c>
      <c r="S4" s="18" t="str">
        <f ca="1">OPT!B4</f>
        <v>0</v>
      </c>
      <c r="T4" s="18"/>
    </row>
    <row r="5" spans="1:20" ht="22.5" customHeight="1">
      <c r="A5" s="50"/>
      <c r="B5" s="23" t="s">
        <v>31</v>
      </c>
      <c r="C5" s="24"/>
      <c r="D5" s="24"/>
      <c r="E5" s="24"/>
      <c r="F5" s="26">
        <f t="shared" ref="F5:N5" ca="1" si="0">FLOOR(F4/4,1)</f>
        <v>1</v>
      </c>
      <c r="G5" s="28">
        <f t="shared" ca="1" si="0"/>
        <v>0</v>
      </c>
      <c r="H5" s="28">
        <f t="shared" ca="1" si="0"/>
        <v>1</v>
      </c>
      <c r="I5" s="29">
        <f t="shared" ca="1" si="0"/>
        <v>0</v>
      </c>
      <c r="J5" s="29">
        <f t="shared" ca="1" si="0"/>
        <v>2</v>
      </c>
      <c r="K5" s="29">
        <f t="shared" ca="1" si="0"/>
        <v>2</v>
      </c>
      <c r="L5" s="29">
        <f t="shared" ca="1" si="0"/>
        <v>1</v>
      </c>
      <c r="M5" s="28">
        <f t="shared" ca="1" si="0"/>
        <v>0</v>
      </c>
      <c r="N5" s="28">
        <f t="shared" si="0"/>
        <v>0</v>
      </c>
      <c r="O5" s="28"/>
      <c r="P5" s="28">
        <f t="shared" ref="P5:S5" ca="1" si="1">FLOOR(P4/4,1)</f>
        <v>1</v>
      </c>
      <c r="Q5" s="28">
        <f t="shared" ca="1" si="1"/>
        <v>0</v>
      </c>
      <c r="R5" s="28">
        <f t="shared" ca="1" si="1"/>
        <v>0</v>
      </c>
      <c r="S5" s="28">
        <f t="shared" ca="1" si="1"/>
        <v>0</v>
      </c>
      <c r="T5" s="28"/>
    </row>
    <row r="6" spans="1:20" ht="22.5" customHeight="1">
      <c r="A6" s="30" t="s">
        <v>30</v>
      </c>
      <c r="B6" s="31" t="s">
        <v>32</v>
      </c>
      <c r="C6" s="32" t="s">
        <v>33</v>
      </c>
      <c r="D6" s="32" t="s">
        <v>34</v>
      </c>
      <c r="E6" s="32" t="s">
        <v>35</v>
      </c>
      <c r="F6" s="51" t="s">
        <v>36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ht="22.5" customHeight="1">
      <c r="A7" s="34">
        <v>151</v>
      </c>
      <c r="B7" s="35" t="s">
        <v>37</v>
      </c>
      <c r="C7" s="36" t="s">
        <v>38</v>
      </c>
      <c r="D7" s="36" t="s">
        <v>39</v>
      </c>
      <c r="E7" s="36" t="s">
        <v>40</v>
      </c>
      <c r="F7" s="37" t="str">
        <f ca="1">IFERROR(__xludf.DUMMYFUNCTION("IMPORTRANGE(""/1vFV8Qd6n0MrPHYBeVp1Y_eB_kbiC7J9TT1whrvu4Vkc"",""SEM2!E6:E150"")"),"4")</f>
        <v>4</v>
      </c>
      <c r="G7" s="38" t="str">
        <f ca="1">IFERROR(__xludf.DUMMYFUNCTION("IMPORTRANGE(""1s_74kVqricL4AunR5DgkEUlmsHFVv0FwbAwsVetzz44"",""SEM2!e6:e150"")"),"0")</f>
        <v>0</v>
      </c>
      <c r="H7" s="38">
        <f t="shared" ref="H7:H133" ca="1" si="2">F7+G7</f>
        <v>4</v>
      </c>
      <c r="I7" s="39" t="str">
        <f ca="1">IFERROR(__xludf.DUMMYFUNCTION("IMPORTRANGE(""1eDh0bZprejd8Sk-g0arGWs1CguB5h65CsNZb4ifRJyc"",""sem2!E6:E150"")"),"1")</f>
        <v>1</v>
      </c>
      <c r="J7" s="39" t="str">
        <f ca="1">IFERROR(__xludf.DUMMYFUNCTION("IMPORTRANGE(""1cuHU18bgg3BYG1w3xCJzxwXR4awLsrxl306BRvyNzss"",""sem2!E6:E150"")"),"7")</f>
        <v>7</v>
      </c>
      <c r="K7" s="40">
        <f t="shared" ref="K7:K133" ca="1" si="3">I7+J7</f>
        <v>8</v>
      </c>
      <c r="L7" s="39" t="str">
        <f ca="1">IFERROR(__xludf.DUMMYFUNCTION("IMPORTRANGE(""1p5A3O0mEnQlpJuaKt5PaP4N_H77OeN6ogxkOU5tadMA"",""sem2!E6:E150"")"),"5")</f>
        <v>5</v>
      </c>
      <c r="M7" s="41" t="str">
        <f ca="1">IFERROR(__xludf.DUMMYFUNCTION("IMPORTRANGE(""1vexMb6Q7yWtFbCG3qtFokfxxtwWz-a3wGhRl3T7XfhE"",""sem2!F6:H150"")"),"0")</f>
        <v>0</v>
      </c>
      <c r="N7" s="41">
        <v>0</v>
      </c>
      <c r="O7" s="41">
        <v>0</v>
      </c>
      <c r="P7" s="39" t="str">
        <f>IF(E7="History",VLOOKUP(A7,OPT!E$7:F$150,2),"")</f>
        <v/>
      </c>
      <c r="Q7" s="38" t="str">
        <f ca="1">IF(E7="Economics",VLOOKUP(A7,OPT!G$7:H$150,2),"")</f>
        <v>3</v>
      </c>
      <c r="R7" s="42" t="str">
        <f ca="1">IF(C7="Hindi",VLOOKUP(A7,OPT!C$7:D$150,2),"")</f>
        <v>0</v>
      </c>
      <c r="S7" s="42" t="str">
        <f>IF(C7="French",VLOOKUP(A7,OPT!A$7:B$150,2),"")</f>
        <v/>
      </c>
      <c r="T7" s="38"/>
    </row>
    <row r="8" spans="1:20" ht="22.5" customHeight="1">
      <c r="A8" s="34">
        <f t="shared" ref="A8:A133" si="4">A7+1</f>
        <v>152</v>
      </c>
      <c r="B8" s="43" t="s">
        <v>41</v>
      </c>
      <c r="C8" s="36" t="s">
        <v>42</v>
      </c>
      <c r="D8" s="36" t="s">
        <v>39</v>
      </c>
      <c r="E8" s="36" t="s">
        <v>43</v>
      </c>
      <c r="F8" s="44">
        <v>4</v>
      </c>
      <c r="G8" s="44">
        <v>0</v>
      </c>
      <c r="H8" s="38">
        <f t="shared" si="2"/>
        <v>4</v>
      </c>
      <c r="I8" s="38">
        <v>2</v>
      </c>
      <c r="J8" s="44">
        <v>5</v>
      </c>
      <c r="K8" s="40">
        <f t="shared" si="3"/>
        <v>7</v>
      </c>
      <c r="L8" s="44">
        <v>4</v>
      </c>
      <c r="M8" s="44">
        <v>0</v>
      </c>
      <c r="N8" s="44">
        <v>0</v>
      </c>
      <c r="O8" s="44">
        <v>0</v>
      </c>
      <c r="P8" s="39" t="str">
        <f ca="1">IF(E8="History",VLOOKUP(A8,OPT!E$7:F$150,2),"")</f>
        <v>4</v>
      </c>
      <c r="Q8" s="38" t="str">
        <f>IF(E8="Economics",VLOOKUP(A8,OPT!G$7:H$150,2),"")</f>
        <v/>
      </c>
      <c r="R8" s="42" t="str">
        <f>IF(C8="Hindi",VLOOKUP(A8,OPT!C$7:D$150,2),"")</f>
        <v/>
      </c>
      <c r="S8" s="42" t="str">
        <f ca="1">IF(C8="French",VLOOKUP(A8,OPT!A$7:B$150,2),"")</f>
        <v>0</v>
      </c>
      <c r="T8" s="38"/>
    </row>
    <row r="9" spans="1:20" ht="22.5" customHeight="1">
      <c r="A9" s="34">
        <f t="shared" si="4"/>
        <v>153</v>
      </c>
      <c r="B9" s="43" t="s">
        <v>44</v>
      </c>
      <c r="C9" s="36" t="s">
        <v>45</v>
      </c>
      <c r="D9" s="36" t="s">
        <v>45</v>
      </c>
      <c r="E9" s="36" t="s">
        <v>45</v>
      </c>
      <c r="F9" s="44">
        <v>0</v>
      </c>
      <c r="G9" s="44">
        <v>0</v>
      </c>
      <c r="H9" s="38">
        <f t="shared" si="2"/>
        <v>0</v>
      </c>
      <c r="I9" s="38">
        <v>2</v>
      </c>
      <c r="J9" s="44">
        <v>8</v>
      </c>
      <c r="K9" s="40">
        <f t="shared" si="3"/>
        <v>10</v>
      </c>
      <c r="L9" s="44">
        <v>5</v>
      </c>
      <c r="M9" s="44">
        <v>0</v>
      </c>
      <c r="N9" s="44">
        <v>0</v>
      </c>
      <c r="O9" s="44">
        <v>0</v>
      </c>
      <c r="P9" s="39" t="str">
        <f>IF(E9="History",VLOOKUP(A9,OPT!E$7:F$150,2),"")</f>
        <v/>
      </c>
      <c r="Q9" s="38" t="str">
        <f>IF(E9="Economics",VLOOKUP(A9,OPT!G$7:H$150,2),"")</f>
        <v/>
      </c>
      <c r="R9" s="42" t="str">
        <f>IF(C9="Hindi",VLOOKUP(A9,OPT!C$7:D$150,2),"")</f>
        <v/>
      </c>
      <c r="S9" s="42" t="str">
        <f>IF(C9="French",VLOOKUP(A9,OPT!A$7:B$150,2),"")</f>
        <v/>
      </c>
      <c r="T9" s="38"/>
    </row>
    <row r="10" spans="1:20" ht="22.5" customHeight="1">
      <c r="A10" s="34">
        <f t="shared" si="4"/>
        <v>154</v>
      </c>
      <c r="B10" s="43" t="s">
        <v>46</v>
      </c>
      <c r="C10" s="36" t="s">
        <v>38</v>
      </c>
      <c r="D10" s="36" t="s">
        <v>39</v>
      </c>
      <c r="E10" s="36" t="s">
        <v>40</v>
      </c>
      <c r="F10" s="44">
        <v>3</v>
      </c>
      <c r="G10" s="44">
        <v>0</v>
      </c>
      <c r="H10" s="38">
        <f t="shared" si="2"/>
        <v>3</v>
      </c>
      <c r="I10" s="38">
        <v>1</v>
      </c>
      <c r="J10" s="44">
        <v>4</v>
      </c>
      <c r="K10" s="40">
        <f t="shared" si="3"/>
        <v>5</v>
      </c>
      <c r="L10" s="44">
        <v>3</v>
      </c>
      <c r="M10" s="44">
        <v>0</v>
      </c>
      <c r="N10" s="44">
        <v>0</v>
      </c>
      <c r="O10" s="44">
        <v>0</v>
      </c>
      <c r="P10" s="39" t="str">
        <f>IF(E10="History",VLOOKUP(A10,OPT!E$7:F$150,2),"")</f>
        <v/>
      </c>
      <c r="Q10" s="38">
        <f>IF(E10="Economics",VLOOKUP(A10,OPT!G$7:H$150,2),"")</f>
        <v>1</v>
      </c>
      <c r="R10" s="42">
        <f>IF(C10="Hindi",VLOOKUP(A10,OPT!C$7:D$150,2),"")</f>
        <v>0</v>
      </c>
      <c r="S10" s="42" t="str">
        <f>IF(C10="French",VLOOKUP(A10,OPT!A$7:B$150,2),"")</f>
        <v/>
      </c>
      <c r="T10" s="38"/>
    </row>
    <row r="11" spans="1:20" ht="22.5" customHeight="1">
      <c r="A11" s="34">
        <f t="shared" si="4"/>
        <v>155</v>
      </c>
      <c r="B11" s="43" t="s">
        <v>47</v>
      </c>
      <c r="C11" s="36" t="s">
        <v>38</v>
      </c>
      <c r="D11" s="36" t="s">
        <v>39</v>
      </c>
      <c r="E11" s="36" t="s">
        <v>40</v>
      </c>
      <c r="F11" s="44">
        <v>3</v>
      </c>
      <c r="G11" s="44">
        <v>0</v>
      </c>
      <c r="H11" s="38">
        <f t="shared" si="2"/>
        <v>3</v>
      </c>
      <c r="I11" s="38">
        <v>1</v>
      </c>
      <c r="J11" s="44">
        <v>3</v>
      </c>
      <c r="K11" s="40">
        <f t="shared" si="3"/>
        <v>4</v>
      </c>
      <c r="L11" s="44">
        <v>1</v>
      </c>
      <c r="M11" s="44">
        <v>0</v>
      </c>
      <c r="N11" s="44">
        <v>0</v>
      </c>
      <c r="O11" s="44">
        <v>0</v>
      </c>
      <c r="P11" s="39" t="str">
        <f>IF(E11="History",VLOOKUP(A11,OPT!E$7:F$150,2),"")</f>
        <v/>
      </c>
      <c r="Q11" s="38">
        <f>IF(E11="Economics",VLOOKUP(A11,OPT!G$7:H$150,2),"")</f>
        <v>0</v>
      </c>
      <c r="R11" s="42">
        <f>IF(C11="Hindi",VLOOKUP(A11,OPT!C$7:D$150,2),"")</f>
        <v>0</v>
      </c>
      <c r="S11" s="42" t="str">
        <f>IF(C11="French",VLOOKUP(A11,OPT!A$7:B$150,2),"")</f>
        <v/>
      </c>
      <c r="T11" s="38"/>
    </row>
    <row r="12" spans="1:20" ht="22.5" customHeight="1">
      <c r="A12" s="34">
        <f t="shared" si="4"/>
        <v>156</v>
      </c>
      <c r="B12" s="43" t="s">
        <v>48</v>
      </c>
      <c r="C12" s="36" t="s">
        <v>38</v>
      </c>
      <c r="D12" s="36" t="s">
        <v>39</v>
      </c>
      <c r="E12" s="36" t="s">
        <v>40</v>
      </c>
      <c r="F12" s="44">
        <v>4</v>
      </c>
      <c r="G12" s="44">
        <v>0</v>
      </c>
      <c r="H12" s="38">
        <f t="shared" si="2"/>
        <v>4</v>
      </c>
      <c r="I12" s="38">
        <v>0</v>
      </c>
      <c r="J12" s="44">
        <v>6</v>
      </c>
      <c r="K12" s="40">
        <f t="shared" si="3"/>
        <v>6</v>
      </c>
      <c r="L12" s="44">
        <v>3</v>
      </c>
      <c r="M12" s="44">
        <v>0</v>
      </c>
      <c r="N12" s="44">
        <v>0</v>
      </c>
      <c r="O12" s="44">
        <v>0</v>
      </c>
      <c r="P12" s="39" t="str">
        <f>IF(E12="History",VLOOKUP(A12,OPT!E$7:F$150,2),"")</f>
        <v/>
      </c>
      <c r="Q12" s="38">
        <f>IF(E12="Economics",VLOOKUP(A12,OPT!G$7:H$150,2),"")</f>
        <v>1</v>
      </c>
      <c r="R12" s="42">
        <f>IF(C12="Hindi",VLOOKUP(A12,OPT!C$7:D$150,2),"")</f>
        <v>0</v>
      </c>
      <c r="S12" s="42" t="str">
        <f>IF(C12="French",VLOOKUP(A12,OPT!A$7:B$150,2),"")</f>
        <v/>
      </c>
      <c r="T12" s="38"/>
    </row>
    <row r="13" spans="1:20" ht="22.5" customHeight="1">
      <c r="A13" s="34">
        <f t="shared" si="4"/>
        <v>157</v>
      </c>
      <c r="B13" s="43" t="s">
        <v>49</v>
      </c>
      <c r="C13" s="36" t="s">
        <v>38</v>
      </c>
      <c r="D13" s="36" t="s">
        <v>39</v>
      </c>
      <c r="E13" s="36" t="s">
        <v>40</v>
      </c>
      <c r="F13" s="44">
        <v>4</v>
      </c>
      <c r="G13" s="44">
        <v>0</v>
      </c>
      <c r="H13" s="38">
        <f t="shared" si="2"/>
        <v>4</v>
      </c>
      <c r="I13" s="38">
        <v>1</v>
      </c>
      <c r="J13" s="44">
        <v>4</v>
      </c>
      <c r="K13" s="40">
        <f t="shared" si="3"/>
        <v>5</v>
      </c>
      <c r="L13" s="44">
        <v>2</v>
      </c>
      <c r="M13" s="44">
        <v>0</v>
      </c>
      <c r="N13" s="44">
        <v>0</v>
      </c>
      <c r="O13" s="44">
        <v>0</v>
      </c>
      <c r="P13" s="39" t="str">
        <f>IF(E13="History",VLOOKUP(A13,OPT!E$7:F$150,2),"")</f>
        <v/>
      </c>
      <c r="Q13" s="38">
        <f>IF(E13="Economics",VLOOKUP(A13,OPT!G$7:H$150,2),"")</f>
        <v>1</v>
      </c>
      <c r="R13" s="42">
        <f>IF(C13="Hindi",VLOOKUP(A13,OPT!C$7:D$150,2),"")</f>
        <v>0</v>
      </c>
      <c r="S13" s="42" t="str">
        <f>IF(C13="French",VLOOKUP(A13,OPT!A$7:B$150,2),"")</f>
        <v/>
      </c>
      <c r="T13" s="38"/>
    </row>
    <row r="14" spans="1:20" ht="22.5" customHeight="1">
      <c r="A14" s="34">
        <f t="shared" si="4"/>
        <v>158</v>
      </c>
      <c r="B14" s="43" t="s">
        <v>50</v>
      </c>
      <c r="C14" s="36" t="s">
        <v>38</v>
      </c>
      <c r="D14" s="36" t="s">
        <v>39</v>
      </c>
      <c r="E14" s="36" t="s">
        <v>40</v>
      </c>
      <c r="F14" s="44">
        <v>6</v>
      </c>
      <c r="G14" s="44">
        <v>0</v>
      </c>
      <c r="H14" s="38">
        <f t="shared" si="2"/>
        <v>6</v>
      </c>
      <c r="I14" s="38">
        <v>2</v>
      </c>
      <c r="J14" s="44">
        <v>8</v>
      </c>
      <c r="K14" s="40">
        <f t="shared" si="3"/>
        <v>10</v>
      </c>
      <c r="L14" s="44">
        <v>5</v>
      </c>
      <c r="M14" s="44">
        <v>0</v>
      </c>
      <c r="N14" s="44">
        <v>0</v>
      </c>
      <c r="O14" s="44">
        <v>0</v>
      </c>
      <c r="P14" s="39" t="str">
        <f>IF(E14="History",VLOOKUP(A14,OPT!E$7:F$150,2),"")</f>
        <v/>
      </c>
      <c r="Q14" s="38">
        <f>IF(E14="Economics",VLOOKUP(A14,OPT!G$7:H$150,2),"")</f>
        <v>3</v>
      </c>
      <c r="R14" s="42">
        <f>IF(C14="Hindi",VLOOKUP(A14,OPT!C$7:D$150,2),"")</f>
        <v>0</v>
      </c>
      <c r="S14" s="42" t="str">
        <f>IF(C14="French",VLOOKUP(A14,OPT!A$7:B$150,2),"")</f>
        <v/>
      </c>
      <c r="T14" s="38"/>
    </row>
    <row r="15" spans="1:20" ht="22.5" customHeight="1">
      <c r="A15" s="34">
        <f t="shared" si="4"/>
        <v>159</v>
      </c>
      <c r="B15" s="43" t="s">
        <v>51</v>
      </c>
      <c r="C15" s="36" t="s">
        <v>38</v>
      </c>
      <c r="D15" s="36" t="s">
        <v>39</v>
      </c>
      <c r="E15" s="36" t="s">
        <v>43</v>
      </c>
      <c r="F15" s="44">
        <v>3</v>
      </c>
      <c r="G15" s="44">
        <v>0</v>
      </c>
      <c r="H15" s="38">
        <f t="shared" si="2"/>
        <v>3</v>
      </c>
      <c r="I15" s="38">
        <v>1</v>
      </c>
      <c r="J15" s="44">
        <v>5</v>
      </c>
      <c r="K15" s="40">
        <f t="shared" si="3"/>
        <v>6</v>
      </c>
      <c r="L15" s="44">
        <v>4</v>
      </c>
      <c r="M15" s="44">
        <v>0</v>
      </c>
      <c r="N15" s="44">
        <v>0</v>
      </c>
      <c r="O15" s="44">
        <v>0</v>
      </c>
      <c r="P15" s="39">
        <f>IF(E15="History",VLOOKUP(A15,OPT!E$7:F$150,2),"")</f>
        <v>5</v>
      </c>
      <c r="Q15" s="38" t="str">
        <f>IF(E15="Economics",VLOOKUP(A15,OPT!G$7:H$150,2),"")</f>
        <v/>
      </c>
      <c r="R15" s="42">
        <f>IF(C15="Hindi",VLOOKUP(A15,OPT!C$7:D$150,2),"")</f>
        <v>0</v>
      </c>
      <c r="S15" s="42" t="str">
        <f>IF(C15="French",VLOOKUP(A15,OPT!A$7:B$150,2),"")</f>
        <v/>
      </c>
      <c r="T15" s="38"/>
    </row>
    <row r="16" spans="1:20" ht="22.5" customHeight="1">
      <c r="A16" s="34">
        <f t="shared" si="4"/>
        <v>160</v>
      </c>
      <c r="B16" s="43" t="s">
        <v>52</v>
      </c>
      <c r="C16" s="36" t="s">
        <v>38</v>
      </c>
      <c r="D16" s="36" t="s">
        <v>39</v>
      </c>
      <c r="E16" s="36" t="s">
        <v>40</v>
      </c>
      <c r="F16" s="44">
        <v>6</v>
      </c>
      <c r="G16" s="44">
        <v>0</v>
      </c>
      <c r="H16" s="38">
        <f t="shared" si="2"/>
        <v>6</v>
      </c>
      <c r="I16" s="38">
        <v>2</v>
      </c>
      <c r="J16" s="44">
        <v>8</v>
      </c>
      <c r="K16" s="40">
        <f t="shared" si="3"/>
        <v>10</v>
      </c>
      <c r="L16" s="44">
        <v>5</v>
      </c>
      <c r="M16" s="44">
        <v>0</v>
      </c>
      <c r="N16" s="44">
        <v>0</v>
      </c>
      <c r="O16" s="44">
        <v>0</v>
      </c>
      <c r="P16" s="39" t="str">
        <f>IF(E16="History",VLOOKUP(A16,OPT!E$7:F$150,2),"")</f>
        <v/>
      </c>
      <c r="Q16" s="38">
        <f>IF(E16="Economics",VLOOKUP(A16,OPT!G$7:H$150,2),"")</f>
        <v>3</v>
      </c>
      <c r="R16" s="42">
        <f>IF(C16="Hindi",VLOOKUP(A16,OPT!C$7:D$150,2),"")</f>
        <v>0</v>
      </c>
      <c r="S16" s="42" t="str">
        <f>IF(C16="French",VLOOKUP(A16,OPT!A$7:B$150,2),"")</f>
        <v/>
      </c>
      <c r="T16" s="38"/>
    </row>
    <row r="17" spans="1:20" ht="22.5" customHeight="1">
      <c r="A17" s="34">
        <f t="shared" si="4"/>
        <v>161</v>
      </c>
      <c r="B17" s="43" t="s">
        <v>53</v>
      </c>
      <c r="C17" s="36" t="s">
        <v>38</v>
      </c>
      <c r="D17" s="36" t="s">
        <v>39</v>
      </c>
      <c r="E17" s="36" t="s">
        <v>43</v>
      </c>
      <c r="F17" s="44">
        <v>4</v>
      </c>
      <c r="G17" s="44">
        <v>0</v>
      </c>
      <c r="H17" s="38">
        <f t="shared" si="2"/>
        <v>4</v>
      </c>
      <c r="I17" s="38">
        <v>2</v>
      </c>
      <c r="J17" s="44">
        <v>7</v>
      </c>
      <c r="K17" s="40">
        <f t="shared" si="3"/>
        <v>9</v>
      </c>
      <c r="L17" s="44">
        <v>4</v>
      </c>
      <c r="M17" s="44">
        <v>0</v>
      </c>
      <c r="N17" s="44">
        <v>0</v>
      </c>
      <c r="O17" s="44">
        <v>0</v>
      </c>
      <c r="P17" s="39">
        <f>IF(E17="History",VLOOKUP(A17,OPT!E$7:F$150,2),"")</f>
        <v>5</v>
      </c>
      <c r="Q17" s="38" t="str">
        <f>IF(E17="Economics",VLOOKUP(A17,OPT!G$7:H$150,2),"")</f>
        <v/>
      </c>
      <c r="R17" s="42">
        <f>IF(C17="Hindi",VLOOKUP(A17,OPT!C$7:D$150,2),"")</f>
        <v>0</v>
      </c>
      <c r="S17" s="42" t="str">
        <f>IF(C17="French",VLOOKUP(A17,OPT!A$7:B$150,2),"")</f>
        <v/>
      </c>
      <c r="T17" s="38"/>
    </row>
    <row r="18" spans="1:20" ht="22.5" customHeight="1">
      <c r="A18" s="34">
        <f t="shared" si="4"/>
        <v>162</v>
      </c>
      <c r="B18" s="43" t="s">
        <v>54</v>
      </c>
      <c r="C18" s="36" t="s">
        <v>38</v>
      </c>
      <c r="D18" s="36" t="s">
        <v>39</v>
      </c>
      <c r="E18" s="36" t="s">
        <v>43</v>
      </c>
      <c r="F18" s="44">
        <v>1</v>
      </c>
      <c r="G18" s="44">
        <v>0</v>
      </c>
      <c r="H18" s="38">
        <f t="shared" si="2"/>
        <v>1</v>
      </c>
      <c r="I18" s="38">
        <v>1</v>
      </c>
      <c r="J18" s="44">
        <v>2</v>
      </c>
      <c r="K18" s="40">
        <f t="shared" si="3"/>
        <v>3</v>
      </c>
      <c r="L18" s="44">
        <v>1</v>
      </c>
      <c r="M18" s="44">
        <v>0</v>
      </c>
      <c r="N18" s="44">
        <v>0</v>
      </c>
      <c r="O18" s="44">
        <v>0</v>
      </c>
      <c r="P18" s="39">
        <f>IF(E18="History",VLOOKUP(A18,OPT!E$7:F$150,2),"")</f>
        <v>5</v>
      </c>
      <c r="Q18" s="38" t="str">
        <f>IF(E18="Economics",VLOOKUP(A18,OPT!G$7:H$150,2),"")</f>
        <v/>
      </c>
      <c r="R18" s="42">
        <f>IF(C18="Hindi",VLOOKUP(A18,OPT!C$7:D$150,2),"")</f>
        <v>0</v>
      </c>
      <c r="S18" s="42" t="str">
        <f>IF(C18="French",VLOOKUP(A18,OPT!A$7:B$150,2),"")</f>
        <v/>
      </c>
      <c r="T18" s="38"/>
    </row>
    <row r="19" spans="1:20" ht="22.5" customHeight="1">
      <c r="A19" s="34">
        <f t="shared" si="4"/>
        <v>163</v>
      </c>
      <c r="B19" s="43" t="s">
        <v>55</v>
      </c>
      <c r="C19" s="36" t="s">
        <v>38</v>
      </c>
      <c r="D19" s="36" t="s">
        <v>39</v>
      </c>
      <c r="E19" s="36" t="s">
        <v>43</v>
      </c>
      <c r="F19" s="44">
        <v>6</v>
      </c>
      <c r="G19" s="44">
        <v>0</v>
      </c>
      <c r="H19" s="38">
        <f t="shared" si="2"/>
        <v>6</v>
      </c>
      <c r="I19" s="38">
        <v>2</v>
      </c>
      <c r="J19" s="44">
        <v>8</v>
      </c>
      <c r="K19" s="40">
        <f t="shared" si="3"/>
        <v>10</v>
      </c>
      <c r="L19" s="44">
        <v>5</v>
      </c>
      <c r="M19" s="44">
        <v>0</v>
      </c>
      <c r="N19" s="44">
        <v>0</v>
      </c>
      <c r="O19" s="44">
        <v>0</v>
      </c>
      <c r="P19" s="39">
        <f>IF(E19="History",VLOOKUP(A19,OPT!E$7:F$150,2),"")</f>
        <v>5</v>
      </c>
      <c r="Q19" s="38" t="str">
        <f>IF(E19="Economics",VLOOKUP(A19,OPT!G$7:H$150,2),"")</f>
        <v/>
      </c>
      <c r="R19" s="42">
        <f>IF(C19="Hindi",VLOOKUP(A19,OPT!C$7:D$150,2),"")</f>
        <v>0</v>
      </c>
      <c r="S19" s="42" t="str">
        <f>IF(C19="French",VLOOKUP(A19,OPT!A$7:B$150,2),"")</f>
        <v/>
      </c>
      <c r="T19" s="38"/>
    </row>
    <row r="20" spans="1:20" ht="22.5" customHeight="1">
      <c r="A20" s="34">
        <f t="shared" si="4"/>
        <v>164</v>
      </c>
      <c r="B20" s="43" t="s">
        <v>56</v>
      </c>
      <c r="C20" s="36" t="s">
        <v>42</v>
      </c>
      <c r="D20" s="36" t="s">
        <v>39</v>
      </c>
      <c r="E20" s="36" t="s">
        <v>43</v>
      </c>
      <c r="F20" s="44">
        <v>6</v>
      </c>
      <c r="G20" s="44">
        <v>0</v>
      </c>
      <c r="H20" s="38">
        <f t="shared" si="2"/>
        <v>6</v>
      </c>
      <c r="I20" s="38">
        <v>1</v>
      </c>
      <c r="J20" s="44">
        <v>8</v>
      </c>
      <c r="K20" s="40">
        <f t="shared" si="3"/>
        <v>9</v>
      </c>
      <c r="L20" s="44">
        <v>5</v>
      </c>
      <c r="M20" s="44">
        <v>0</v>
      </c>
      <c r="N20" s="44">
        <v>0</v>
      </c>
      <c r="O20" s="44">
        <v>0</v>
      </c>
      <c r="P20" s="39">
        <f>IF(E20="History",VLOOKUP(A20,OPT!E$7:F$150,2),"")</f>
        <v>5</v>
      </c>
      <c r="Q20" s="38" t="str">
        <f>IF(E20="Economics",VLOOKUP(A20,OPT!G$7:H$150,2),"")</f>
        <v/>
      </c>
      <c r="R20" s="42" t="str">
        <f>IF(C20="Hindi",VLOOKUP(A20,OPT!C$7:D$150,2),"")</f>
        <v/>
      </c>
      <c r="S20" s="42">
        <f>IF(C20="French",VLOOKUP(A20,OPT!A$7:B$150,2),"")</f>
        <v>0</v>
      </c>
      <c r="T20" s="38"/>
    </row>
    <row r="21" spans="1:20" ht="22.5" customHeight="1">
      <c r="A21" s="34">
        <f t="shared" si="4"/>
        <v>165</v>
      </c>
      <c r="B21" s="43" t="s">
        <v>57</v>
      </c>
      <c r="C21" s="36" t="s">
        <v>38</v>
      </c>
      <c r="D21" s="36" t="s">
        <v>39</v>
      </c>
      <c r="E21" s="36" t="s">
        <v>43</v>
      </c>
      <c r="F21" s="44">
        <v>4</v>
      </c>
      <c r="G21" s="44">
        <v>0</v>
      </c>
      <c r="H21" s="38">
        <f t="shared" si="2"/>
        <v>4</v>
      </c>
      <c r="I21" s="38">
        <v>2</v>
      </c>
      <c r="J21" s="44">
        <v>8</v>
      </c>
      <c r="K21" s="40">
        <f t="shared" si="3"/>
        <v>10</v>
      </c>
      <c r="L21" s="44">
        <v>5</v>
      </c>
      <c r="M21" s="44">
        <v>0</v>
      </c>
      <c r="N21" s="44">
        <v>0</v>
      </c>
      <c r="O21" s="44">
        <v>0</v>
      </c>
      <c r="P21" s="39">
        <f>IF(E21="History",VLOOKUP(A21,OPT!E$7:F$150,2),"")</f>
        <v>5</v>
      </c>
      <c r="Q21" s="38" t="str">
        <f>IF(E21="Economics",VLOOKUP(A21,OPT!G$7:H$150,2),"")</f>
        <v/>
      </c>
      <c r="R21" s="42">
        <f>IF(C21="Hindi",VLOOKUP(A21,OPT!C$7:D$150,2),"")</f>
        <v>0</v>
      </c>
      <c r="S21" s="42" t="str">
        <f>IF(C21="French",VLOOKUP(A21,OPT!A$7:B$150,2),"")</f>
        <v/>
      </c>
      <c r="T21" s="38"/>
    </row>
    <row r="22" spans="1:20" ht="22.5" customHeight="1">
      <c r="A22" s="34">
        <f t="shared" si="4"/>
        <v>166</v>
      </c>
      <c r="B22" s="43" t="s">
        <v>58</v>
      </c>
      <c r="C22" s="36" t="s">
        <v>42</v>
      </c>
      <c r="D22" s="36" t="s">
        <v>39</v>
      </c>
      <c r="E22" s="36" t="s">
        <v>40</v>
      </c>
      <c r="F22" s="44">
        <v>5</v>
      </c>
      <c r="G22" s="44">
        <v>0</v>
      </c>
      <c r="H22" s="38">
        <f t="shared" si="2"/>
        <v>5</v>
      </c>
      <c r="I22" s="38">
        <v>2</v>
      </c>
      <c r="J22" s="44">
        <v>8</v>
      </c>
      <c r="K22" s="40">
        <f t="shared" si="3"/>
        <v>10</v>
      </c>
      <c r="L22" s="44">
        <v>4</v>
      </c>
      <c r="M22" s="44">
        <v>0</v>
      </c>
      <c r="N22" s="44">
        <v>0</v>
      </c>
      <c r="O22" s="44">
        <v>0</v>
      </c>
      <c r="P22" s="39" t="str">
        <f>IF(E22="History",VLOOKUP(A22,OPT!E$7:F$150,2),"")</f>
        <v/>
      </c>
      <c r="Q22" s="38">
        <f>IF(E22="Economics",VLOOKUP(A22,OPT!G$7:H$150,2),"")</f>
        <v>3</v>
      </c>
      <c r="R22" s="42" t="str">
        <f>IF(C22="Hindi",VLOOKUP(A22,OPT!C$7:D$150,2),"")</f>
        <v/>
      </c>
      <c r="S22" s="42">
        <f>IF(C22="French",VLOOKUP(A22,OPT!A$7:B$150,2),"")</f>
        <v>0</v>
      </c>
      <c r="T22" s="38"/>
    </row>
    <row r="23" spans="1:20" ht="22.5" customHeight="1">
      <c r="A23" s="34">
        <f t="shared" si="4"/>
        <v>167</v>
      </c>
      <c r="B23" s="43" t="s">
        <v>59</v>
      </c>
      <c r="C23" s="36" t="s">
        <v>38</v>
      </c>
      <c r="D23" s="36" t="s">
        <v>39</v>
      </c>
      <c r="E23" s="36" t="s">
        <v>43</v>
      </c>
      <c r="F23" s="44">
        <v>0</v>
      </c>
      <c r="G23" s="44">
        <v>0</v>
      </c>
      <c r="H23" s="38">
        <f t="shared" si="2"/>
        <v>0</v>
      </c>
      <c r="I23" s="38">
        <v>0</v>
      </c>
      <c r="J23" s="44">
        <v>4</v>
      </c>
      <c r="K23" s="40">
        <f t="shared" si="3"/>
        <v>4</v>
      </c>
      <c r="L23" s="44">
        <v>4</v>
      </c>
      <c r="M23" s="44">
        <v>0</v>
      </c>
      <c r="N23" s="44">
        <v>0</v>
      </c>
      <c r="O23" s="44">
        <v>0</v>
      </c>
      <c r="P23" s="39">
        <f>IF(E23="History",VLOOKUP(A23,OPT!E$7:F$150,2),"")</f>
        <v>1</v>
      </c>
      <c r="Q23" s="38" t="str">
        <f>IF(E23="Economics",VLOOKUP(A23,OPT!G$7:H$150,2),"")</f>
        <v/>
      </c>
      <c r="R23" s="42">
        <f>IF(C23="Hindi",VLOOKUP(A23,OPT!C$7:D$150,2),"")</f>
        <v>0</v>
      </c>
      <c r="S23" s="42" t="str">
        <f>IF(C23="French",VLOOKUP(A23,OPT!A$7:B$150,2),"")</f>
        <v/>
      </c>
      <c r="T23" s="38"/>
    </row>
    <row r="24" spans="1:20" ht="22.5" customHeight="1">
      <c r="A24" s="34">
        <f t="shared" si="4"/>
        <v>168</v>
      </c>
      <c r="B24" s="43" t="s">
        <v>60</v>
      </c>
      <c r="C24" s="36" t="s">
        <v>38</v>
      </c>
      <c r="D24" s="36" t="s">
        <v>39</v>
      </c>
      <c r="E24" s="36" t="s">
        <v>43</v>
      </c>
      <c r="F24" s="44">
        <v>4</v>
      </c>
      <c r="G24" s="44">
        <v>0</v>
      </c>
      <c r="H24" s="38">
        <f t="shared" si="2"/>
        <v>4</v>
      </c>
      <c r="I24" s="38">
        <v>2</v>
      </c>
      <c r="J24" s="44">
        <v>5</v>
      </c>
      <c r="K24" s="40">
        <f t="shared" si="3"/>
        <v>7</v>
      </c>
      <c r="L24" s="44">
        <v>3</v>
      </c>
      <c r="M24" s="44">
        <v>0</v>
      </c>
      <c r="N24" s="44">
        <v>0</v>
      </c>
      <c r="O24" s="44">
        <v>0</v>
      </c>
      <c r="P24" s="39">
        <f>IF(E24="History",VLOOKUP(A24,OPT!E$7:F$150,2),"")</f>
        <v>4</v>
      </c>
      <c r="Q24" s="38" t="str">
        <f>IF(E24="Economics",VLOOKUP(A24,OPT!G$7:H$150,2),"")</f>
        <v/>
      </c>
      <c r="R24" s="42">
        <f>IF(C24="Hindi",VLOOKUP(A24,OPT!C$7:D$150,2),"")</f>
        <v>0</v>
      </c>
      <c r="S24" s="42" t="str">
        <f>IF(C24="French",VLOOKUP(A24,OPT!A$7:B$150,2),"")</f>
        <v/>
      </c>
      <c r="T24" s="38"/>
    </row>
    <row r="25" spans="1:20" ht="22.5" customHeight="1">
      <c r="A25" s="34">
        <f t="shared" si="4"/>
        <v>169</v>
      </c>
      <c r="B25" s="43" t="s">
        <v>61</v>
      </c>
      <c r="C25" s="36" t="s">
        <v>38</v>
      </c>
      <c r="D25" s="36" t="s">
        <v>39</v>
      </c>
      <c r="E25" s="36" t="s">
        <v>40</v>
      </c>
      <c r="F25" s="44">
        <v>1</v>
      </c>
      <c r="G25" s="44">
        <v>0</v>
      </c>
      <c r="H25" s="38">
        <f t="shared" si="2"/>
        <v>1</v>
      </c>
      <c r="I25" s="38">
        <v>1</v>
      </c>
      <c r="J25" s="44">
        <v>3</v>
      </c>
      <c r="K25" s="40">
        <f t="shared" si="3"/>
        <v>4</v>
      </c>
      <c r="L25" s="44">
        <v>5</v>
      </c>
      <c r="M25" s="44">
        <v>0</v>
      </c>
      <c r="N25" s="44">
        <v>0</v>
      </c>
      <c r="O25" s="44">
        <v>0</v>
      </c>
      <c r="P25" s="39" t="str">
        <f>IF(E25="History",VLOOKUP(A25,OPT!E$7:F$150,2),"")</f>
        <v/>
      </c>
      <c r="Q25" s="38">
        <f>IF(E25="Economics",VLOOKUP(A25,OPT!G$7:H$150,2),"")</f>
        <v>2</v>
      </c>
      <c r="R25" s="42">
        <f>IF(C25="Hindi",VLOOKUP(A25,OPT!C$7:D$150,2),"")</f>
        <v>0</v>
      </c>
      <c r="S25" s="42" t="str">
        <f>IF(C25="French",VLOOKUP(A25,OPT!A$7:B$150,2),"")</f>
        <v/>
      </c>
      <c r="T25" s="38"/>
    </row>
    <row r="26" spans="1:20" ht="22.5" customHeight="1">
      <c r="A26" s="34">
        <f t="shared" si="4"/>
        <v>170</v>
      </c>
      <c r="B26" s="43" t="s">
        <v>62</v>
      </c>
      <c r="C26" s="36" t="s">
        <v>38</v>
      </c>
      <c r="D26" s="36" t="s">
        <v>39</v>
      </c>
      <c r="E26" s="36" t="s">
        <v>43</v>
      </c>
      <c r="F26" s="44">
        <v>0</v>
      </c>
      <c r="G26" s="44">
        <v>0</v>
      </c>
      <c r="H26" s="38">
        <f t="shared" si="2"/>
        <v>0</v>
      </c>
      <c r="I26" s="38">
        <v>0</v>
      </c>
      <c r="J26" s="44">
        <v>2</v>
      </c>
      <c r="K26" s="40">
        <f t="shared" si="3"/>
        <v>2</v>
      </c>
      <c r="L26" s="44">
        <v>1</v>
      </c>
      <c r="M26" s="44">
        <v>0</v>
      </c>
      <c r="N26" s="44">
        <v>0</v>
      </c>
      <c r="O26" s="44">
        <v>0</v>
      </c>
      <c r="P26" s="39">
        <f>IF(E26="History",VLOOKUP(A26,OPT!E$7:F$150,2),"")</f>
        <v>3</v>
      </c>
      <c r="Q26" s="38" t="str">
        <f>IF(E26="Economics",VLOOKUP(A26,OPT!G$7:H$150,2),"")</f>
        <v/>
      </c>
      <c r="R26" s="42">
        <f>IF(C26="Hindi",VLOOKUP(A26,OPT!C$7:D$150,2),"")</f>
        <v>0</v>
      </c>
      <c r="S26" s="42" t="str">
        <f>IF(C26="French",VLOOKUP(A26,OPT!A$7:B$150,2),"")</f>
        <v/>
      </c>
      <c r="T26" s="38"/>
    </row>
    <row r="27" spans="1:20" ht="22.5" customHeight="1">
      <c r="A27" s="34">
        <f t="shared" si="4"/>
        <v>171</v>
      </c>
      <c r="B27" s="43" t="s">
        <v>44</v>
      </c>
      <c r="C27" s="36" t="s">
        <v>45</v>
      </c>
      <c r="D27" s="36" t="s">
        <v>45</v>
      </c>
      <c r="E27" s="36" t="s">
        <v>45</v>
      </c>
      <c r="F27" s="44">
        <v>0</v>
      </c>
      <c r="G27" s="44">
        <v>0</v>
      </c>
      <c r="H27" s="38">
        <f t="shared" si="2"/>
        <v>0</v>
      </c>
      <c r="I27" s="38">
        <v>2</v>
      </c>
      <c r="J27" s="44">
        <v>8</v>
      </c>
      <c r="K27" s="40">
        <f t="shared" si="3"/>
        <v>10</v>
      </c>
      <c r="L27" s="44">
        <v>5</v>
      </c>
      <c r="M27" s="44">
        <v>0</v>
      </c>
      <c r="N27" s="44">
        <v>0</v>
      </c>
      <c r="O27" s="44">
        <v>0</v>
      </c>
      <c r="P27" s="39" t="str">
        <f>IF(E27="History",VLOOKUP(A27,OPT!E$7:F$150,2),"")</f>
        <v/>
      </c>
      <c r="Q27" s="38" t="str">
        <f>IF(E27="Economics",VLOOKUP(A27,OPT!G$7:H$150,2),"")</f>
        <v/>
      </c>
      <c r="R27" s="42" t="str">
        <f>IF(C27="Hindi",VLOOKUP(A27,OPT!C$7:D$150,2),"")</f>
        <v/>
      </c>
      <c r="S27" s="42" t="str">
        <f>IF(C27="French",VLOOKUP(A27,OPT!A$7:B$150,2),"")</f>
        <v/>
      </c>
      <c r="T27" s="38"/>
    </row>
    <row r="28" spans="1:20" ht="22.5" customHeight="1">
      <c r="A28" s="34">
        <f t="shared" si="4"/>
        <v>172</v>
      </c>
      <c r="B28" s="43" t="s">
        <v>63</v>
      </c>
      <c r="C28" s="36" t="s">
        <v>38</v>
      </c>
      <c r="D28" s="36" t="s">
        <v>39</v>
      </c>
      <c r="E28" s="36" t="s">
        <v>43</v>
      </c>
      <c r="F28" s="44">
        <v>1</v>
      </c>
      <c r="G28" s="44">
        <v>0</v>
      </c>
      <c r="H28" s="38">
        <f t="shared" si="2"/>
        <v>1</v>
      </c>
      <c r="I28" s="38">
        <v>1</v>
      </c>
      <c r="J28" s="44">
        <v>5</v>
      </c>
      <c r="K28" s="40">
        <f t="shared" si="3"/>
        <v>6</v>
      </c>
      <c r="L28" s="44">
        <v>3</v>
      </c>
      <c r="M28" s="44">
        <v>0</v>
      </c>
      <c r="N28" s="44">
        <v>0</v>
      </c>
      <c r="O28" s="44">
        <v>0</v>
      </c>
      <c r="P28" s="39">
        <f>IF(E28="History",VLOOKUP(A28,OPT!E$7:F$150,2),"")</f>
        <v>0</v>
      </c>
      <c r="Q28" s="38" t="str">
        <f>IF(E28="Economics",VLOOKUP(A28,OPT!G$7:H$150,2),"")</f>
        <v/>
      </c>
      <c r="R28" s="42">
        <f>IF(C28="Hindi",VLOOKUP(A28,OPT!C$7:D$150,2),"")</f>
        <v>0</v>
      </c>
      <c r="S28" s="42" t="str">
        <f>IF(C28="French",VLOOKUP(A28,OPT!A$7:B$150,2),"")</f>
        <v/>
      </c>
      <c r="T28" s="38"/>
    </row>
    <row r="29" spans="1:20" ht="22.5" customHeight="1">
      <c r="A29" s="34">
        <f t="shared" si="4"/>
        <v>173</v>
      </c>
      <c r="B29" s="43" t="s">
        <v>64</v>
      </c>
      <c r="C29" s="36" t="s">
        <v>38</v>
      </c>
      <c r="D29" s="36" t="s">
        <v>39</v>
      </c>
      <c r="E29" s="36" t="s">
        <v>40</v>
      </c>
      <c r="F29" s="44">
        <v>3</v>
      </c>
      <c r="G29" s="44">
        <v>0</v>
      </c>
      <c r="H29" s="38">
        <f t="shared" si="2"/>
        <v>3</v>
      </c>
      <c r="I29" s="38">
        <v>1</v>
      </c>
      <c r="J29" s="44">
        <v>2</v>
      </c>
      <c r="K29" s="40">
        <f t="shared" si="3"/>
        <v>3</v>
      </c>
      <c r="L29" s="44">
        <v>2</v>
      </c>
      <c r="M29" s="44">
        <v>0</v>
      </c>
      <c r="N29" s="44">
        <v>0</v>
      </c>
      <c r="O29" s="44">
        <v>0</v>
      </c>
      <c r="P29" s="39" t="str">
        <f>IF(E29="History",VLOOKUP(A29,OPT!E$7:F$150,2),"")</f>
        <v/>
      </c>
      <c r="Q29" s="38">
        <f>IF(E29="Economics",VLOOKUP(A29,OPT!G$7:H$150,2),"")</f>
        <v>1</v>
      </c>
      <c r="R29" s="42">
        <f>IF(C29="Hindi",VLOOKUP(A29,OPT!C$7:D$150,2),"")</f>
        <v>0</v>
      </c>
      <c r="S29" s="42" t="str">
        <f>IF(C29="French",VLOOKUP(A29,OPT!A$7:B$150,2),"")</f>
        <v/>
      </c>
      <c r="T29" s="38"/>
    </row>
    <row r="30" spans="1:20" ht="22.5" customHeight="1">
      <c r="A30" s="34">
        <f t="shared" si="4"/>
        <v>174</v>
      </c>
      <c r="B30" s="43" t="s">
        <v>65</v>
      </c>
      <c r="C30" s="36" t="s">
        <v>38</v>
      </c>
      <c r="D30" s="36" t="s">
        <v>39</v>
      </c>
      <c r="E30" s="36" t="s">
        <v>40</v>
      </c>
      <c r="F30" s="44">
        <v>5</v>
      </c>
      <c r="G30" s="44">
        <v>0</v>
      </c>
      <c r="H30" s="38">
        <f t="shared" si="2"/>
        <v>5</v>
      </c>
      <c r="I30" s="38">
        <v>2</v>
      </c>
      <c r="J30" s="44">
        <v>8</v>
      </c>
      <c r="K30" s="40">
        <f t="shared" si="3"/>
        <v>10</v>
      </c>
      <c r="L30" s="44">
        <v>5</v>
      </c>
      <c r="M30" s="44">
        <v>0</v>
      </c>
      <c r="N30" s="44">
        <v>0</v>
      </c>
      <c r="O30" s="44">
        <v>0</v>
      </c>
      <c r="P30" s="39" t="str">
        <f>IF(E30="History",VLOOKUP(A30,OPT!E$7:F$150,2),"")</f>
        <v/>
      </c>
      <c r="Q30" s="38">
        <f>IF(E30="Economics",VLOOKUP(A30,OPT!G$7:H$150,2),"")</f>
        <v>3</v>
      </c>
      <c r="R30" s="42">
        <f>IF(C30="Hindi",VLOOKUP(A30,OPT!C$7:D$150,2),"")</f>
        <v>0</v>
      </c>
      <c r="S30" s="42" t="str">
        <f>IF(C30="French",VLOOKUP(A30,OPT!A$7:B$150,2),"")</f>
        <v/>
      </c>
      <c r="T30" s="38"/>
    </row>
    <row r="31" spans="1:20" ht="22.5" customHeight="1">
      <c r="A31" s="34">
        <f t="shared" si="4"/>
        <v>175</v>
      </c>
      <c r="B31" s="43" t="s">
        <v>66</v>
      </c>
      <c r="C31" s="36" t="s">
        <v>38</v>
      </c>
      <c r="D31" s="36" t="s">
        <v>39</v>
      </c>
      <c r="E31" s="36" t="s">
        <v>40</v>
      </c>
      <c r="F31" s="44">
        <v>5</v>
      </c>
      <c r="G31" s="44">
        <v>0</v>
      </c>
      <c r="H31" s="38">
        <f t="shared" si="2"/>
        <v>5</v>
      </c>
      <c r="I31" s="38">
        <v>2</v>
      </c>
      <c r="J31" s="44">
        <v>7</v>
      </c>
      <c r="K31" s="40">
        <f t="shared" si="3"/>
        <v>9</v>
      </c>
      <c r="L31" s="44">
        <v>3</v>
      </c>
      <c r="M31" s="44">
        <v>0</v>
      </c>
      <c r="N31" s="44">
        <v>0</v>
      </c>
      <c r="O31" s="44">
        <v>0</v>
      </c>
      <c r="P31" s="39" t="str">
        <f>IF(E31="History",VLOOKUP(A31,OPT!E$7:F$150,2),"")</f>
        <v/>
      </c>
      <c r="Q31" s="38">
        <f>IF(E31="Economics",VLOOKUP(A31,OPT!G$7:H$150,2),"")</f>
        <v>3</v>
      </c>
      <c r="R31" s="42">
        <f>IF(C31="Hindi",VLOOKUP(A31,OPT!C$7:D$150,2),"")</f>
        <v>0</v>
      </c>
      <c r="S31" s="42" t="str">
        <f>IF(C31="French",VLOOKUP(A31,OPT!A$7:B$150,2),"")</f>
        <v/>
      </c>
      <c r="T31" s="38"/>
    </row>
    <row r="32" spans="1:20" ht="22.5" customHeight="1">
      <c r="A32" s="34">
        <f t="shared" si="4"/>
        <v>176</v>
      </c>
      <c r="B32" s="43" t="s">
        <v>67</v>
      </c>
      <c r="C32" s="36" t="s">
        <v>38</v>
      </c>
      <c r="D32" s="36" t="s">
        <v>39</v>
      </c>
      <c r="E32" s="36" t="s">
        <v>43</v>
      </c>
      <c r="F32" s="44">
        <v>5</v>
      </c>
      <c r="G32" s="44">
        <v>0</v>
      </c>
      <c r="H32" s="38">
        <f t="shared" si="2"/>
        <v>5</v>
      </c>
      <c r="I32" s="38">
        <v>2</v>
      </c>
      <c r="J32" s="44">
        <v>8</v>
      </c>
      <c r="K32" s="40">
        <f t="shared" si="3"/>
        <v>10</v>
      </c>
      <c r="L32" s="44">
        <v>5</v>
      </c>
      <c r="M32" s="44">
        <v>0</v>
      </c>
      <c r="N32" s="44">
        <v>0</v>
      </c>
      <c r="O32" s="44">
        <v>0</v>
      </c>
      <c r="P32" s="39">
        <f>IF(E32="History",VLOOKUP(A32,OPT!E$7:F$150,2),"")</f>
        <v>5</v>
      </c>
      <c r="Q32" s="38" t="str">
        <f>IF(E32="Economics",VLOOKUP(A32,OPT!G$7:H$150,2),"")</f>
        <v/>
      </c>
      <c r="R32" s="42">
        <f>IF(C32="Hindi",VLOOKUP(A32,OPT!C$7:D$150,2),"")</f>
        <v>0</v>
      </c>
      <c r="S32" s="42" t="str">
        <f>IF(C32="French",VLOOKUP(A32,OPT!A$7:B$150,2),"")</f>
        <v/>
      </c>
      <c r="T32" s="38"/>
    </row>
    <row r="33" spans="1:20" ht="22.5" customHeight="1">
      <c r="A33" s="34">
        <f t="shared" si="4"/>
        <v>177</v>
      </c>
      <c r="B33" s="43" t="s">
        <v>68</v>
      </c>
      <c r="C33" s="36" t="s">
        <v>42</v>
      </c>
      <c r="D33" s="36" t="s">
        <v>39</v>
      </c>
      <c r="E33" s="36" t="s">
        <v>43</v>
      </c>
      <c r="F33" s="44">
        <v>3</v>
      </c>
      <c r="G33" s="44">
        <v>0</v>
      </c>
      <c r="H33" s="38">
        <f t="shared" si="2"/>
        <v>3</v>
      </c>
      <c r="I33" s="38">
        <v>0</v>
      </c>
      <c r="J33" s="44">
        <v>3</v>
      </c>
      <c r="K33" s="40">
        <f t="shared" si="3"/>
        <v>3</v>
      </c>
      <c r="L33" s="44">
        <v>0</v>
      </c>
      <c r="M33" s="44">
        <v>0</v>
      </c>
      <c r="N33" s="44">
        <v>0</v>
      </c>
      <c r="O33" s="44">
        <v>0</v>
      </c>
      <c r="P33" s="39">
        <f>IF(E33="History",VLOOKUP(A33,OPT!E$7:F$150,2),"")</f>
        <v>0</v>
      </c>
      <c r="Q33" s="38" t="str">
        <f>IF(E33="Economics",VLOOKUP(A33,OPT!G$7:H$150,2),"")</f>
        <v/>
      </c>
      <c r="R33" s="42" t="str">
        <f>IF(C33="Hindi",VLOOKUP(A33,OPT!C$7:D$150,2),"")</f>
        <v/>
      </c>
      <c r="S33" s="42">
        <f>IF(C33="French",VLOOKUP(A33,OPT!A$7:B$150,2),"")</f>
        <v>0</v>
      </c>
      <c r="T33" s="38"/>
    </row>
    <row r="34" spans="1:20" ht="22.5" customHeight="1">
      <c r="A34" s="34">
        <f t="shared" si="4"/>
        <v>178</v>
      </c>
      <c r="B34" s="43" t="s">
        <v>69</v>
      </c>
      <c r="C34" s="36" t="s">
        <v>42</v>
      </c>
      <c r="D34" s="36" t="s">
        <v>39</v>
      </c>
      <c r="E34" s="36" t="s">
        <v>43</v>
      </c>
      <c r="F34" s="44">
        <v>4</v>
      </c>
      <c r="G34" s="44">
        <v>0</v>
      </c>
      <c r="H34" s="38">
        <f t="shared" si="2"/>
        <v>4</v>
      </c>
      <c r="I34" s="38">
        <v>0</v>
      </c>
      <c r="J34" s="44">
        <v>7</v>
      </c>
      <c r="K34" s="40">
        <f t="shared" si="3"/>
        <v>7</v>
      </c>
      <c r="L34" s="44">
        <v>4</v>
      </c>
      <c r="M34" s="44">
        <v>0</v>
      </c>
      <c r="N34" s="44">
        <v>0</v>
      </c>
      <c r="O34" s="44">
        <v>0</v>
      </c>
      <c r="P34" s="39">
        <f>IF(E34="History",VLOOKUP(A34,OPT!E$7:F$150,2),"")</f>
        <v>4</v>
      </c>
      <c r="Q34" s="38" t="str">
        <f>IF(E34="Economics",VLOOKUP(A34,OPT!G$7:H$150,2),"")</f>
        <v/>
      </c>
      <c r="R34" s="42" t="str">
        <f>IF(C34="Hindi",VLOOKUP(A34,OPT!C$7:D$150,2),"")</f>
        <v/>
      </c>
      <c r="S34" s="42">
        <f>IF(C34="French",VLOOKUP(A34,OPT!A$7:B$150,2),"")</f>
        <v>0</v>
      </c>
      <c r="T34" s="38"/>
    </row>
    <row r="35" spans="1:20" ht="22.5" customHeight="1">
      <c r="A35" s="34">
        <f t="shared" si="4"/>
        <v>179</v>
      </c>
      <c r="B35" s="43" t="s">
        <v>70</v>
      </c>
      <c r="C35" s="36" t="s">
        <v>38</v>
      </c>
      <c r="D35" s="36" t="s">
        <v>39</v>
      </c>
      <c r="E35" s="36" t="s">
        <v>43</v>
      </c>
      <c r="F35" s="44">
        <v>2</v>
      </c>
      <c r="G35" s="44">
        <v>0</v>
      </c>
      <c r="H35" s="38">
        <f t="shared" si="2"/>
        <v>2</v>
      </c>
      <c r="I35" s="38">
        <v>1</v>
      </c>
      <c r="J35" s="44">
        <v>3</v>
      </c>
      <c r="K35" s="40">
        <f t="shared" si="3"/>
        <v>4</v>
      </c>
      <c r="L35" s="44">
        <v>0</v>
      </c>
      <c r="M35" s="44">
        <v>0</v>
      </c>
      <c r="N35" s="44">
        <v>0</v>
      </c>
      <c r="O35" s="44">
        <v>0</v>
      </c>
      <c r="P35" s="39">
        <f>IF(E35="History",VLOOKUP(A35,OPT!E$7:F$150,2),"")</f>
        <v>2</v>
      </c>
      <c r="Q35" s="38" t="str">
        <f>IF(E35="Economics",VLOOKUP(A35,OPT!G$7:H$150,2),"")</f>
        <v/>
      </c>
      <c r="R35" s="42">
        <f>IF(C35="Hindi",VLOOKUP(A35,OPT!C$7:D$150,2),"")</f>
        <v>0</v>
      </c>
      <c r="S35" s="42" t="str">
        <f>IF(C35="French",VLOOKUP(A35,OPT!A$7:B$150,2),"")</f>
        <v/>
      </c>
      <c r="T35" s="38"/>
    </row>
    <row r="36" spans="1:20" ht="22.5" customHeight="1">
      <c r="A36" s="34">
        <f t="shared" si="4"/>
        <v>180</v>
      </c>
      <c r="B36" s="43" t="s">
        <v>71</v>
      </c>
      <c r="C36" s="36" t="s">
        <v>42</v>
      </c>
      <c r="D36" s="36" t="s">
        <v>39</v>
      </c>
      <c r="E36" s="36" t="s">
        <v>40</v>
      </c>
      <c r="F36" s="44">
        <v>4</v>
      </c>
      <c r="G36" s="44">
        <v>0</v>
      </c>
      <c r="H36" s="38">
        <f t="shared" si="2"/>
        <v>4</v>
      </c>
      <c r="I36" s="38">
        <v>1</v>
      </c>
      <c r="J36" s="44">
        <v>4</v>
      </c>
      <c r="K36" s="40">
        <f t="shared" si="3"/>
        <v>5</v>
      </c>
      <c r="L36" s="44">
        <v>4</v>
      </c>
      <c r="M36" s="44">
        <v>0</v>
      </c>
      <c r="N36" s="44">
        <v>0</v>
      </c>
      <c r="O36" s="44">
        <v>0</v>
      </c>
      <c r="P36" s="39" t="str">
        <f>IF(E36="History",VLOOKUP(A36,OPT!E$7:F$150,2),"")</f>
        <v/>
      </c>
      <c r="Q36" s="38">
        <f>IF(E36="Economics",VLOOKUP(A36,OPT!G$7:H$150,2),"")</f>
        <v>1</v>
      </c>
      <c r="R36" s="42" t="str">
        <f>IF(C36="Hindi",VLOOKUP(A36,OPT!C$7:D$150,2),"")</f>
        <v/>
      </c>
      <c r="S36" s="42">
        <f>IF(C36="French",VLOOKUP(A36,OPT!A$7:B$150,2),"")</f>
        <v>0</v>
      </c>
      <c r="T36" s="38"/>
    </row>
    <row r="37" spans="1:20" ht="22.5" customHeight="1">
      <c r="A37" s="34">
        <f t="shared" si="4"/>
        <v>181</v>
      </c>
      <c r="B37" s="43" t="s">
        <v>72</v>
      </c>
      <c r="C37" s="36" t="s">
        <v>38</v>
      </c>
      <c r="D37" s="36" t="s">
        <v>39</v>
      </c>
      <c r="E37" s="36" t="s">
        <v>43</v>
      </c>
      <c r="F37" s="44">
        <v>5</v>
      </c>
      <c r="G37" s="44">
        <v>0</v>
      </c>
      <c r="H37" s="38">
        <f t="shared" si="2"/>
        <v>5</v>
      </c>
      <c r="I37" s="38">
        <v>2</v>
      </c>
      <c r="J37" s="44">
        <v>6</v>
      </c>
      <c r="K37" s="40">
        <f t="shared" si="3"/>
        <v>8</v>
      </c>
      <c r="L37" s="44">
        <v>3</v>
      </c>
      <c r="M37" s="44">
        <v>0</v>
      </c>
      <c r="N37" s="44">
        <v>0</v>
      </c>
      <c r="O37" s="44">
        <v>0</v>
      </c>
      <c r="P37" s="39">
        <f>IF(E37="History",VLOOKUP(A37,OPT!E$7:F$150,2),"")</f>
        <v>5</v>
      </c>
      <c r="Q37" s="38" t="str">
        <f>IF(E37="Economics",VLOOKUP(A37,OPT!G$7:H$150,2),"")</f>
        <v/>
      </c>
      <c r="R37" s="42">
        <f>IF(C37="Hindi",VLOOKUP(A37,OPT!C$7:D$150,2),"")</f>
        <v>0</v>
      </c>
      <c r="S37" s="42" t="str">
        <f>IF(C37="French",VLOOKUP(A37,OPT!A$7:B$150,2),"")</f>
        <v/>
      </c>
      <c r="T37" s="38"/>
    </row>
    <row r="38" spans="1:20" ht="22.5" customHeight="1">
      <c r="A38" s="34">
        <f t="shared" si="4"/>
        <v>182</v>
      </c>
      <c r="B38" s="43" t="s">
        <v>73</v>
      </c>
      <c r="C38" s="36" t="s">
        <v>38</v>
      </c>
      <c r="D38" s="36" t="s">
        <v>39</v>
      </c>
      <c r="E38" s="36" t="s">
        <v>40</v>
      </c>
      <c r="F38" s="44">
        <v>6</v>
      </c>
      <c r="G38" s="44">
        <v>0</v>
      </c>
      <c r="H38" s="38">
        <f t="shared" si="2"/>
        <v>6</v>
      </c>
      <c r="I38" s="38">
        <v>2</v>
      </c>
      <c r="J38" s="44">
        <v>7</v>
      </c>
      <c r="K38" s="40">
        <f t="shared" si="3"/>
        <v>9</v>
      </c>
      <c r="L38" s="44">
        <v>5</v>
      </c>
      <c r="M38" s="44">
        <v>0</v>
      </c>
      <c r="N38" s="44">
        <v>0</v>
      </c>
      <c r="O38" s="44">
        <v>0</v>
      </c>
      <c r="P38" s="39" t="str">
        <f>IF(E38="History",VLOOKUP(A38,OPT!E$7:F$150,2),"")</f>
        <v/>
      </c>
      <c r="Q38" s="38">
        <f>IF(E38="Economics",VLOOKUP(A38,OPT!G$7:H$150,2),"")</f>
        <v>2</v>
      </c>
      <c r="R38" s="42">
        <f>IF(C38="Hindi",VLOOKUP(A38,OPT!C$7:D$150,2),"")</f>
        <v>0</v>
      </c>
      <c r="S38" s="42" t="str">
        <f>IF(C38="French",VLOOKUP(A38,OPT!A$7:B$150,2),"")</f>
        <v/>
      </c>
      <c r="T38" s="38"/>
    </row>
    <row r="39" spans="1:20" ht="22.5" customHeight="1">
      <c r="A39" s="34">
        <f t="shared" si="4"/>
        <v>183</v>
      </c>
      <c r="B39" s="43" t="s">
        <v>74</v>
      </c>
      <c r="C39" s="36" t="s">
        <v>38</v>
      </c>
      <c r="D39" s="36" t="s">
        <v>39</v>
      </c>
      <c r="E39" s="36" t="s">
        <v>43</v>
      </c>
      <c r="F39" s="44">
        <v>1</v>
      </c>
      <c r="G39" s="44">
        <v>0</v>
      </c>
      <c r="H39" s="38">
        <f t="shared" si="2"/>
        <v>1</v>
      </c>
      <c r="I39" s="38">
        <v>1</v>
      </c>
      <c r="J39" s="44">
        <v>3</v>
      </c>
      <c r="K39" s="40">
        <f t="shared" si="3"/>
        <v>4</v>
      </c>
      <c r="L39" s="44">
        <v>2</v>
      </c>
      <c r="M39" s="44">
        <v>0</v>
      </c>
      <c r="N39" s="44">
        <v>0</v>
      </c>
      <c r="O39" s="44">
        <v>0</v>
      </c>
      <c r="P39" s="39">
        <f>IF(E39="History",VLOOKUP(A39,OPT!E$7:F$150,2),"")</f>
        <v>3</v>
      </c>
      <c r="Q39" s="38" t="str">
        <f>IF(E39="Economics",VLOOKUP(A39,OPT!G$7:H$150,2),"")</f>
        <v/>
      </c>
      <c r="R39" s="42">
        <f>IF(C39="Hindi",VLOOKUP(A39,OPT!C$7:D$150,2),"")</f>
        <v>0</v>
      </c>
      <c r="S39" s="42" t="str">
        <f>IF(C39="French",VLOOKUP(A39,OPT!A$7:B$150,2),"")</f>
        <v/>
      </c>
      <c r="T39" s="38"/>
    </row>
    <row r="40" spans="1:20" ht="22.5" customHeight="1">
      <c r="A40" s="34">
        <f t="shared" si="4"/>
        <v>184</v>
      </c>
      <c r="B40" s="43" t="s">
        <v>75</v>
      </c>
      <c r="C40" s="36" t="s">
        <v>38</v>
      </c>
      <c r="D40" s="36" t="s">
        <v>39</v>
      </c>
      <c r="E40" s="36" t="s">
        <v>40</v>
      </c>
      <c r="F40" s="44">
        <v>5</v>
      </c>
      <c r="G40" s="44">
        <v>0</v>
      </c>
      <c r="H40" s="38">
        <f t="shared" si="2"/>
        <v>5</v>
      </c>
      <c r="I40" s="38">
        <v>2</v>
      </c>
      <c r="J40" s="44">
        <v>6</v>
      </c>
      <c r="K40" s="40">
        <f t="shared" si="3"/>
        <v>8</v>
      </c>
      <c r="L40" s="44">
        <v>3</v>
      </c>
      <c r="M40" s="44">
        <v>0</v>
      </c>
      <c r="N40" s="44">
        <v>0</v>
      </c>
      <c r="O40" s="44">
        <v>0</v>
      </c>
      <c r="P40" s="39" t="str">
        <f>IF(E40="History",VLOOKUP(A40,OPT!E$7:F$150,2),"")</f>
        <v/>
      </c>
      <c r="Q40" s="38">
        <f>IF(E40="Economics",VLOOKUP(A40,OPT!G$7:H$150,2),"")</f>
        <v>2</v>
      </c>
      <c r="R40" s="42">
        <f>IF(C40="Hindi",VLOOKUP(A40,OPT!C$7:D$150,2),"")</f>
        <v>0</v>
      </c>
      <c r="S40" s="42" t="str">
        <f>IF(C40="French",VLOOKUP(A40,OPT!A$7:B$150,2),"")</f>
        <v/>
      </c>
      <c r="T40" s="38"/>
    </row>
    <row r="41" spans="1:20" ht="22.5" customHeight="1">
      <c r="A41" s="34">
        <f t="shared" si="4"/>
        <v>185</v>
      </c>
      <c r="B41" s="43" t="s">
        <v>76</v>
      </c>
      <c r="C41" s="36" t="s">
        <v>38</v>
      </c>
      <c r="D41" s="36" t="s">
        <v>39</v>
      </c>
      <c r="E41" s="36" t="s">
        <v>43</v>
      </c>
      <c r="F41" s="44">
        <v>2</v>
      </c>
      <c r="G41" s="44">
        <v>0</v>
      </c>
      <c r="H41" s="38">
        <f t="shared" si="2"/>
        <v>2</v>
      </c>
      <c r="I41" s="38">
        <v>1</v>
      </c>
      <c r="J41" s="44">
        <v>6</v>
      </c>
      <c r="K41" s="40">
        <f t="shared" si="3"/>
        <v>7</v>
      </c>
      <c r="L41" s="44">
        <v>3</v>
      </c>
      <c r="M41" s="44">
        <v>0</v>
      </c>
      <c r="N41" s="44">
        <v>0</v>
      </c>
      <c r="O41" s="44">
        <v>0</v>
      </c>
      <c r="P41" s="39">
        <f>IF(E41="History",VLOOKUP(A41,OPT!E$7:F$150,2),"")</f>
        <v>3</v>
      </c>
      <c r="Q41" s="38" t="str">
        <f>IF(E41="Economics",VLOOKUP(A41,OPT!G$7:H$150,2),"")</f>
        <v/>
      </c>
      <c r="R41" s="42">
        <f>IF(C41="Hindi",VLOOKUP(A41,OPT!C$7:D$150,2),"")</f>
        <v>0</v>
      </c>
      <c r="S41" s="42" t="str">
        <f>IF(C41="French",VLOOKUP(A41,OPT!A$7:B$150,2),"")</f>
        <v/>
      </c>
      <c r="T41" s="38"/>
    </row>
    <row r="42" spans="1:20" ht="22.5" customHeight="1">
      <c r="A42" s="34">
        <f t="shared" si="4"/>
        <v>186</v>
      </c>
      <c r="B42" s="43" t="s">
        <v>77</v>
      </c>
      <c r="C42" s="36" t="s">
        <v>38</v>
      </c>
      <c r="D42" s="36" t="s">
        <v>39</v>
      </c>
      <c r="E42" s="36" t="s">
        <v>40</v>
      </c>
      <c r="F42" s="44">
        <v>4</v>
      </c>
      <c r="G42" s="44">
        <v>0</v>
      </c>
      <c r="H42" s="38">
        <f t="shared" si="2"/>
        <v>4</v>
      </c>
      <c r="I42" s="38">
        <v>1</v>
      </c>
      <c r="J42" s="44">
        <v>8</v>
      </c>
      <c r="K42" s="40">
        <f t="shared" si="3"/>
        <v>9</v>
      </c>
      <c r="L42" s="44">
        <v>4</v>
      </c>
      <c r="M42" s="44">
        <v>0</v>
      </c>
      <c r="N42" s="44">
        <v>0</v>
      </c>
      <c r="O42" s="44">
        <v>0</v>
      </c>
      <c r="P42" s="39" t="str">
        <f>IF(E42="History",VLOOKUP(A42,OPT!E$7:F$150,2),"")</f>
        <v/>
      </c>
      <c r="Q42" s="38">
        <f>IF(E42="Economics",VLOOKUP(A42,OPT!G$7:H$150,2),"")</f>
        <v>2</v>
      </c>
      <c r="R42" s="42">
        <f>IF(C42="Hindi",VLOOKUP(A42,OPT!C$7:D$150,2),"")</f>
        <v>0</v>
      </c>
      <c r="S42" s="42" t="str">
        <f>IF(C42="French",VLOOKUP(A42,OPT!A$7:B$150,2),"")</f>
        <v/>
      </c>
      <c r="T42" s="38"/>
    </row>
    <row r="43" spans="1:20" ht="22.5" customHeight="1">
      <c r="A43" s="34">
        <f t="shared" si="4"/>
        <v>187</v>
      </c>
      <c r="B43" s="43" t="s">
        <v>78</v>
      </c>
      <c r="C43" s="36" t="s">
        <v>38</v>
      </c>
      <c r="D43" s="36" t="s">
        <v>39</v>
      </c>
      <c r="E43" s="36" t="s">
        <v>40</v>
      </c>
      <c r="F43" s="44">
        <v>6</v>
      </c>
      <c r="G43" s="44">
        <v>0</v>
      </c>
      <c r="H43" s="38">
        <f t="shared" si="2"/>
        <v>6</v>
      </c>
      <c r="I43" s="38">
        <v>2</v>
      </c>
      <c r="J43" s="44">
        <v>8</v>
      </c>
      <c r="K43" s="40">
        <f t="shared" si="3"/>
        <v>10</v>
      </c>
      <c r="L43" s="44">
        <v>4</v>
      </c>
      <c r="M43" s="44">
        <v>0</v>
      </c>
      <c r="N43" s="44">
        <v>0</v>
      </c>
      <c r="O43" s="44">
        <v>0</v>
      </c>
      <c r="P43" s="39" t="str">
        <f>IF(E43="History",VLOOKUP(A43,OPT!E$7:F$150,2),"")</f>
        <v/>
      </c>
      <c r="Q43" s="38">
        <f>IF(E43="Economics",VLOOKUP(A43,OPT!G$7:H$150,2),"")</f>
        <v>2</v>
      </c>
      <c r="R43" s="42">
        <f>IF(C43="Hindi",VLOOKUP(A43,OPT!C$7:D$150,2),"")</f>
        <v>0</v>
      </c>
      <c r="S43" s="42" t="str">
        <f>IF(C43="French",VLOOKUP(A43,OPT!A$7:B$150,2),"")</f>
        <v/>
      </c>
      <c r="T43" s="38"/>
    </row>
    <row r="44" spans="1:20" ht="22.5" customHeight="1">
      <c r="A44" s="34">
        <f t="shared" si="4"/>
        <v>188</v>
      </c>
      <c r="B44" s="43" t="s">
        <v>79</v>
      </c>
      <c r="C44" s="36" t="s">
        <v>42</v>
      </c>
      <c r="D44" s="36" t="s">
        <v>39</v>
      </c>
      <c r="E44" s="36" t="s">
        <v>43</v>
      </c>
      <c r="F44" s="44">
        <v>5</v>
      </c>
      <c r="G44" s="44">
        <v>0</v>
      </c>
      <c r="H44" s="38">
        <f t="shared" si="2"/>
        <v>5</v>
      </c>
      <c r="I44" s="38">
        <v>2</v>
      </c>
      <c r="J44" s="44">
        <v>7</v>
      </c>
      <c r="K44" s="40">
        <f t="shared" si="3"/>
        <v>9</v>
      </c>
      <c r="L44" s="44">
        <v>5</v>
      </c>
      <c r="M44" s="44">
        <v>0</v>
      </c>
      <c r="N44" s="44">
        <v>0</v>
      </c>
      <c r="O44" s="44">
        <v>0</v>
      </c>
      <c r="P44" s="39">
        <f>IF(E44="History",VLOOKUP(A44,OPT!E$7:F$150,2),"")</f>
        <v>5</v>
      </c>
      <c r="Q44" s="38" t="str">
        <f>IF(E44="Economics",VLOOKUP(A44,OPT!G$7:H$150,2),"")</f>
        <v/>
      </c>
      <c r="R44" s="42" t="str">
        <f>IF(C44="Hindi",VLOOKUP(A44,OPT!C$7:D$150,2),"")</f>
        <v/>
      </c>
      <c r="S44" s="42">
        <f>IF(C44="French",VLOOKUP(A44,OPT!A$7:B$150,2),"")</f>
        <v>0</v>
      </c>
      <c r="T44" s="38"/>
    </row>
    <row r="45" spans="1:20" ht="22.5" customHeight="1">
      <c r="A45" s="34">
        <f t="shared" si="4"/>
        <v>189</v>
      </c>
      <c r="B45" s="43" t="s">
        <v>80</v>
      </c>
      <c r="C45" s="36" t="s">
        <v>38</v>
      </c>
      <c r="D45" s="36" t="s">
        <v>39</v>
      </c>
      <c r="E45" s="36" t="s">
        <v>43</v>
      </c>
      <c r="F45" s="44">
        <v>5</v>
      </c>
      <c r="G45" s="44">
        <v>0</v>
      </c>
      <c r="H45" s="38">
        <f t="shared" si="2"/>
        <v>5</v>
      </c>
      <c r="I45" s="38">
        <v>1</v>
      </c>
      <c r="J45" s="44">
        <v>6</v>
      </c>
      <c r="K45" s="40">
        <f t="shared" si="3"/>
        <v>7</v>
      </c>
      <c r="L45" s="44">
        <v>4</v>
      </c>
      <c r="M45" s="44">
        <v>0</v>
      </c>
      <c r="N45" s="44">
        <v>0</v>
      </c>
      <c r="O45" s="44">
        <v>0</v>
      </c>
      <c r="P45" s="39">
        <f>IF(E45="History",VLOOKUP(A45,OPT!E$7:F$150,2),"")</f>
        <v>4</v>
      </c>
      <c r="Q45" s="38" t="str">
        <f>IF(E45="Economics",VLOOKUP(A45,OPT!G$7:H$150,2),"")</f>
        <v/>
      </c>
      <c r="R45" s="42">
        <f>IF(C45="Hindi",VLOOKUP(A45,OPT!C$7:D$150,2),"")</f>
        <v>0</v>
      </c>
      <c r="S45" s="42" t="str">
        <f>IF(C45="French",VLOOKUP(A45,OPT!A$7:B$150,2),"")</f>
        <v/>
      </c>
      <c r="T45" s="38"/>
    </row>
    <row r="46" spans="1:20" ht="22.5" customHeight="1">
      <c r="A46" s="34">
        <f t="shared" si="4"/>
        <v>190</v>
      </c>
      <c r="B46" s="43" t="s">
        <v>81</v>
      </c>
      <c r="C46" s="36" t="s">
        <v>38</v>
      </c>
      <c r="D46" s="36" t="s">
        <v>39</v>
      </c>
      <c r="E46" s="36" t="s">
        <v>43</v>
      </c>
      <c r="F46" s="44">
        <v>3</v>
      </c>
      <c r="G46" s="44">
        <v>0</v>
      </c>
      <c r="H46" s="38">
        <f t="shared" si="2"/>
        <v>3</v>
      </c>
      <c r="I46" s="38">
        <v>1</v>
      </c>
      <c r="J46" s="44">
        <v>6</v>
      </c>
      <c r="K46" s="40">
        <f t="shared" si="3"/>
        <v>7</v>
      </c>
      <c r="L46" s="44">
        <v>4</v>
      </c>
      <c r="M46" s="44">
        <v>0</v>
      </c>
      <c r="N46" s="44">
        <v>0</v>
      </c>
      <c r="O46" s="44">
        <v>0</v>
      </c>
      <c r="P46" s="39">
        <f>IF(E46="History",VLOOKUP(A46,OPT!E$7:F$150,2),"")</f>
        <v>5</v>
      </c>
      <c r="Q46" s="38" t="str">
        <f>IF(E46="Economics",VLOOKUP(A46,OPT!G$7:H$150,2),"")</f>
        <v/>
      </c>
      <c r="R46" s="42">
        <f>IF(C46="Hindi",VLOOKUP(A46,OPT!C$7:D$150,2),"")</f>
        <v>0</v>
      </c>
      <c r="S46" s="42" t="str">
        <f>IF(C46="French",VLOOKUP(A46,OPT!A$7:B$150,2),"")</f>
        <v/>
      </c>
      <c r="T46" s="38"/>
    </row>
    <row r="47" spans="1:20" ht="22.5" customHeight="1">
      <c r="A47" s="34">
        <f t="shared" si="4"/>
        <v>191</v>
      </c>
      <c r="B47" s="43" t="s">
        <v>82</v>
      </c>
      <c r="C47" s="36" t="s">
        <v>38</v>
      </c>
      <c r="D47" s="36" t="s">
        <v>39</v>
      </c>
      <c r="E47" s="36" t="s">
        <v>43</v>
      </c>
      <c r="F47" s="44">
        <v>3</v>
      </c>
      <c r="G47" s="44">
        <v>0</v>
      </c>
      <c r="H47" s="38">
        <f t="shared" si="2"/>
        <v>3</v>
      </c>
      <c r="I47" s="38">
        <v>2</v>
      </c>
      <c r="J47" s="44">
        <v>5</v>
      </c>
      <c r="K47" s="40">
        <f t="shared" si="3"/>
        <v>7</v>
      </c>
      <c r="L47" s="44">
        <v>1</v>
      </c>
      <c r="M47" s="44">
        <v>0</v>
      </c>
      <c r="N47" s="44">
        <v>0</v>
      </c>
      <c r="O47" s="44">
        <v>0</v>
      </c>
      <c r="P47" s="39">
        <f>IF(E47="History",VLOOKUP(A47,OPT!E$7:F$150,2),"")</f>
        <v>3</v>
      </c>
      <c r="Q47" s="38" t="str">
        <f>IF(E47="Economics",VLOOKUP(A47,OPT!G$7:H$150,2),"")</f>
        <v/>
      </c>
      <c r="R47" s="42">
        <f>IF(C47="Hindi",VLOOKUP(A47,OPT!C$7:D$150,2),"")</f>
        <v>0</v>
      </c>
      <c r="S47" s="42" t="str">
        <f>IF(C47="French",VLOOKUP(A47,OPT!A$7:B$150,2),"")</f>
        <v/>
      </c>
      <c r="T47" s="38"/>
    </row>
    <row r="48" spans="1:20" ht="22.5" customHeight="1">
      <c r="A48" s="34">
        <f t="shared" si="4"/>
        <v>192</v>
      </c>
      <c r="B48" s="43" t="s">
        <v>83</v>
      </c>
      <c r="C48" s="36" t="s">
        <v>38</v>
      </c>
      <c r="D48" s="36" t="s">
        <v>39</v>
      </c>
      <c r="E48" s="36" t="s">
        <v>43</v>
      </c>
      <c r="F48" s="44">
        <v>6</v>
      </c>
      <c r="G48" s="44">
        <v>0</v>
      </c>
      <c r="H48" s="38">
        <f t="shared" si="2"/>
        <v>6</v>
      </c>
      <c r="I48" s="38">
        <v>2</v>
      </c>
      <c r="J48" s="44">
        <v>8</v>
      </c>
      <c r="K48" s="40">
        <f t="shared" si="3"/>
        <v>10</v>
      </c>
      <c r="L48" s="44">
        <v>5</v>
      </c>
      <c r="M48" s="44">
        <v>0</v>
      </c>
      <c r="N48" s="44">
        <v>0</v>
      </c>
      <c r="O48" s="44">
        <v>0</v>
      </c>
      <c r="P48" s="39">
        <f>IF(E48="History",VLOOKUP(A48,OPT!E$7:F$150,2),"")</f>
        <v>5</v>
      </c>
      <c r="Q48" s="38" t="str">
        <f>IF(E48="Economics",VLOOKUP(A48,OPT!G$7:H$150,2),"")</f>
        <v/>
      </c>
      <c r="R48" s="42">
        <f>IF(C48="Hindi",VLOOKUP(A48,OPT!C$7:D$150,2),"")</f>
        <v>0</v>
      </c>
      <c r="S48" s="42" t="str">
        <f>IF(C48="French",VLOOKUP(A48,OPT!A$7:B$150,2),"")</f>
        <v/>
      </c>
      <c r="T48" s="38"/>
    </row>
    <row r="49" spans="1:20" ht="22.5" customHeight="1">
      <c r="A49" s="34">
        <f t="shared" si="4"/>
        <v>193</v>
      </c>
      <c r="B49" s="43" t="s">
        <v>84</v>
      </c>
      <c r="C49" s="36" t="s">
        <v>38</v>
      </c>
      <c r="D49" s="36" t="s">
        <v>39</v>
      </c>
      <c r="E49" s="36" t="s">
        <v>43</v>
      </c>
      <c r="F49" s="44">
        <v>5</v>
      </c>
      <c r="G49" s="44">
        <v>0</v>
      </c>
      <c r="H49" s="38">
        <f t="shared" si="2"/>
        <v>5</v>
      </c>
      <c r="I49" s="38">
        <v>2</v>
      </c>
      <c r="J49" s="44">
        <v>8</v>
      </c>
      <c r="K49" s="40">
        <f t="shared" si="3"/>
        <v>10</v>
      </c>
      <c r="L49" s="44">
        <v>4</v>
      </c>
      <c r="M49" s="44">
        <v>0</v>
      </c>
      <c r="N49" s="44">
        <v>0</v>
      </c>
      <c r="O49" s="44">
        <v>0</v>
      </c>
      <c r="P49" s="39">
        <f>IF(E49="History",VLOOKUP(A49,OPT!E$7:F$150,2),"")</f>
        <v>4</v>
      </c>
      <c r="Q49" s="38" t="str">
        <f>IF(E49="Economics",VLOOKUP(A49,OPT!G$7:H$150,2),"")</f>
        <v/>
      </c>
      <c r="R49" s="42">
        <f>IF(C49="Hindi",VLOOKUP(A49,OPT!C$7:D$150,2),"")</f>
        <v>0</v>
      </c>
      <c r="S49" s="42" t="str">
        <f>IF(C49="French",VLOOKUP(A49,OPT!A$7:B$150,2),"")</f>
        <v/>
      </c>
      <c r="T49" s="38"/>
    </row>
    <row r="50" spans="1:20" ht="22.5" customHeight="1">
      <c r="A50" s="34">
        <f t="shared" si="4"/>
        <v>194</v>
      </c>
      <c r="B50" s="43" t="s">
        <v>85</v>
      </c>
      <c r="C50" s="36" t="s">
        <v>38</v>
      </c>
      <c r="D50" s="36" t="s">
        <v>39</v>
      </c>
      <c r="E50" s="36" t="s">
        <v>43</v>
      </c>
      <c r="F50" s="44">
        <v>1</v>
      </c>
      <c r="G50" s="44">
        <v>0</v>
      </c>
      <c r="H50" s="38">
        <f t="shared" si="2"/>
        <v>1</v>
      </c>
      <c r="I50" s="38">
        <v>1</v>
      </c>
      <c r="J50" s="44">
        <v>4</v>
      </c>
      <c r="K50" s="40">
        <f t="shared" si="3"/>
        <v>5</v>
      </c>
      <c r="L50" s="44">
        <v>3</v>
      </c>
      <c r="M50" s="44">
        <v>0</v>
      </c>
      <c r="N50" s="44">
        <v>0</v>
      </c>
      <c r="O50" s="44">
        <v>0</v>
      </c>
      <c r="P50" s="39">
        <f>IF(E50="History",VLOOKUP(A50,OPT!E$7:F$150,2),"")</f>
        <v>2</v>
      </c>
      <c r="Q50" s="38" t="str">
        <f>IF(E50="Economics",VLOOKUP(A50,OPT!G$7:H$150,2),"")</f>
        <v/>
      </c>
      <c r="R50" s="42">
        <f>IF(C50="Hindi",VLOOKUP(A50,OPT!C$7:D$150,2),"")</f>
        <v>0</v>
      </c>
      <c r="S50" s="42" t="str">
        <f>IF(C50="French",VLOOKUP(A50,OPT!A$7:B$150,2),"")</f>
        <v/>
      </c>
      <c r="T50" s="38"/>
    </row>
    <row r="51" spans="1:20" ht="22.5" customHeight="1">
      <c r="A51" s="34">
        <f t="shared" si="4"/>
        <v>195</v>
      </c>
      <c r="B51" s="43" t="s">
        <v>86</v>
      </c>
      <c r="C51" s="36" t="s">
        <v>42</v>
      </c>
      <c r="D51" s="36" t="s">
        <v>39</v>
      </c>
      <c r="E51" s="36" t="s">
        <v>40</v>
      </c>
      <c r="F51" s="44">
        <v>1</v>
      </c>
      <c r="G51" s="44">
        <v>0</v>
      </c>
      <c r="H51" s="38">
        <f t="shared" si="2"/>
        <v>1</v>
      </c>
      <c r="I51" s="38">
        <v>0</v>
      </c>
      <c r="J51" s="44">
        <v>4</v>
      </c>
      <c r="K51" s="40">
        <f t="shared" si="3"/>
        <v>4</v>
      </c>
      <c r="L51" s="44">
        <v>0</v>
      </c>
      <c r="M51" s="44">
        <v>0</v>
      </c>
      <c r="N51" s="44">
        <v>0</v>
      </c>
      <c r="O51" s="44">
        <v>0</v>
      </c>
      <c r="P51" s="39" t="str">
        <f>IF(E51="History",VLOOKUP(A51,OPT!E$7:F$150,2),"")</f>
        <v/>
      </c>
      <c r="Q51" s="38">
        <f>IF(E51="Economics",VLOOKUP(A51,OPT!G$7:H$150,2),"")</f>
        <v>2</v>
      </c>
      <c r="R51" s="42" t="str">
        <f>IF(C51="Hindi",VLOOKUP(A51,OPT!C$7:D$150,2),"")</f>
        <v/>
      </c>
      <c r="S51" s="42">
        <f>IF(C51="French",VLOOKUP(A51,OPT!A$7:B$150,2),"")</f>
        <v>0</v>
      </c>
      <c r="T51" s="38"/>
    </row>
    <row r="52" spans="1:20" ht="22.5" customHeight="1">
      <c r="A52" s="34">
        <f t="shared" si="4"/>
        <v>196</v>
      </c>
      <c r="B52" s="43" t="s">
        <v>87</v>
      </c>
      <c r="C52" s="36" t="s">
        <v>38</v>
      </c>
      <c r="D52" s="36" t="s">
        <v>39</v>
      </c>
      <c r="E52" s="36" t="s">
        <v>43</v>
      </c>
      <c r="F52" s="44">
        <v>5</v>
      </c>
      <c r="G52" s="44">
        <v>0</v>
      </c>
      <c r="H52" s="38">
        <f t="shared" si="2"/>
        <v>5</v>
      </c>
      <c r="I52" s="38">
        <v>0</v>
      </c>
      <c r="J52" s="44">
        <v>8</v>
      </c>
      <c r="K52" s="40">
        <f t="shared" si="3"/>
        <v>8</v>
      </c>
      <c r="L52" s="44">
        <v>5</v>
      </c>
      <c r="M52" s="44">
        <v>0</v>
      </c>
      <c r="N52" s="44">
        <v>0</v>
      </c>
      <c r="O52" s="44">
        <v>0</v>
      </c>
      <c r="P52" s="39">
        <f>IF(E52="History",VLOOKUP(A52,OPT!E$7:F$150,2),"")</f>
        <v>5</v>
      </c>
      <c r="Q52" s="38" t="str">
        <f>IF(E52="Economics",VLOOKUP(A52,OPT!G$7:H$150,2),"")</f>
        <v/>
      </c>
      <c r="R52" s="42">
        <f>IF(C52="Hindi",VLOOKUP(A52,OPT!C$7:D$150,2),"")</f>
        <v>0</v>
      </c>
      <c r="S52" s="42" t="str">
        <f>IF(C52="French",VLOOKUP(A52,OPT!A$7:B$150,2),"")</f>
        <v/>
      </c>
      <c r="T52" s="38"/>
    </row>
    <row r="53" spans="1:20" ht="22.5" customHeight="1">
      <c r="A53" s="34">
        <f t="shared" si="4"/>
        <v>197</v>
      </c>
      <c r="B53" s="43" t="s">
        <v>88</v>
      </c>
      <c r="C53" s="36" t="s">
        <v>42</v>
      </c>
      <c r="D53" s="36" t="s">
        <v>39</v>
      </c>
      <c r="E53" s="36" t="s">
        <v>40</v>
      </c>
      <c r="F53" s="44">
        <v>6</v>
      </c>
      <c r="G53" s="44">
        <v>0</v>
      </c>
      <c r="H53" s="38">
        <f t="shared" si="2"/>
        <v>6</v>
      </c>
      <c r="I53" s="38">
        <v>1</v>
      </c>
      <c r="J53" s="44">
        <v>7</v>
      </c>
      <c r="K53" s="40">
        <f t="shared" si="3"/>
        <v>8</v>
      </c>
      <c r="L53" s="44">
        <v>4</v>
      </c>
      <c r="M53" s="44">
        <v>0</v>
      </c>
      <c r="N53" s="44">
        <v>0</v>
      </c>
      <c r="O53" s="44">
        <v>0</v>
      </c>
      <c r="P53" s="39" t="str">
        <f>IF(E53="History",VLOOKUP(A53,OPT!E$7:F$150,2),"")</f>
        <v/>
      </c>
      <c r="Q53" s="38">
        <f>IF(E53="Economics",VLOOKUP(A53,OPT!G$7:H$150,2),"")</f>
        <v>2</v>
      </c>
      <c r="R53" s="42" t="str">
        <f>IF(C53="Hindi",VLOOKUP(A53,OPT!C$7:D$150,2),"")</f>
        <v/>
      </c>
      <c r="S53" s="42">
        <f>IF(C53="French",VLOOKUP(A53,OPT!A$7:B$150,2),"")</f>
        <v>0</v>
      </c>
      <c r="T53" s="38"/>
    </row>
    <row r="54" spans="1:20" ht="22.5" customHeight="1">
      <c r="A54" s="34">
        <f t="shared" si="4"/>
        <v>198</v>
      </c>
      <c r="B54" s="43" t="s">
        <v>89</v>
      </c>
      <c r="C54" s="36" t="s">
        <v>38</v>
      </c>
      <c r="D54" s="36" t="s">
        <v>39</v>
      </c>
      <c r="E54" s="36" t="s">
        <v>40</v>
      </c>
      <c r="F54" s="44">
        <v>5</v>
      </c>
      <c r="G54" s="44">
        <v>0</v>
      </c>
      <c r="H54" s="38">
        <f t="shared" si="2"/>
        <v>5</v>
      </c>
      <c r="I54" s="38">
        <v>2</v>
      </c>
      <c r="J54" s="44">
        <v>7</v>
      </c>
      <c r="K54" s="40">
        <f t="shared" si="3"/>
        <v>9</v>
      </c>
      <c r="L54" s="44">
        <v>3</v>
      </c>
      <c r="M54" s="44">
        <v>0</v>
      </c>
      <c r="N54" s="44">
        <v>0</v>
      </c>
      <c r="O54" s="44">
        <v>0</v>
      </c>
      <c r="P54" s="39" t="str">
        <f>IF(E54="History",VLOOKUP(A54,OPT!E$7:F$150,2),"")</f>
        <v/>
      </c>
      <c r="Q54" s="38">
        <f>IF(E54="Economics",VLOOKUP(A54,OPT!G$7:H$150,2),"")</f>
        <v>2</v>
      </c>
      <c r="R54" s="42">
        <f>IF(C54="Hindi",VLOOKUP(A54,OPT!C$7:D$150,2),"")</f>
        <v>0</v>
      </c>
      <c r="S54" s="42" t="str">
        <f>IF(C54="French",VLOOKUP(A54,OPT!A$7:B$150,2),"")</f>
        <v/>
      </c>
      <c r="T54" s="38"/>
    </row>
    <row r="55" spans="1:20" ht="22.5" customHeight="1">
      <c r="A55" s="34">
        <f t="shared" si="4"/>
        <v>199</v>
      </c>
      <c r="B55" s="43" t="s">
        <v>90</v>
      </c>
      <c r="C55" s="36" t="s">
        <v>38</v>
      </c>
      <c r="D55" s="36" t="s">
        <v>39</v>
      </c>
      <c r="E55" s="36" t="s">
        <v>43</v>
      </c>
      <c r="F55" s="44">
        <v>2</v>
      </c>
      <c r="G55" s="44">
        <v>0</v>
      </c>
      <c r="H55" s="38">
        <f t="shared" si="2"/>
        <v>2</v>
      </c>
      <c r="I55" s="38">
        <v>1</v>
      </c>
      <c r="J55" s="44">
        <v>6</v>
      </c>
      <c r="K55" s="40">
        <f t="shared" si="3"/>
        <v>7</v>
      </c>
      <c r="L55" s="44">
        <v>3</v>
      </c>
      <c r="M55" s="44">
        <v>0</v>
      </c>
      <c r="N55" s="44">
        <v>0</v>
      </c>
      <c r="O55" s="44">
        <v>0</v>
      </c>
      <c r="P55" s="39">
        <f>IF(E55="History",VLOOKUP(A55,OPT!E$7:F$150,2),"")</f>
        <v>3</v>
      </c>
      <c r="Q55" s="38" t="str">
        <f>IF(E55="Economics",VLOOKUP(A55,OPT!G$7:H$150,2),"")</f>
        <v/>
      </c>
      <c r="R55" s="42">
        <f>IF(C55="Hindi",VLOOKUP(A55,OPT!C$7:D$150,2),"")</f>
        <v>0</v>
      </c>
      <c r="S55" s="42" t="str">
        <f>IF(C55="French",VLOOKUP(A55,OPT!A$7:B$150,2),"")</f>
        <v/>
      </c>
      <c r="T55" s="38"/>
    </row>
    <row r="56" spans="1:20" ht="22.5" customHeight="1">
      <c r="A56" s="34">
        <f t="shared" si="4"/>
        <v>200</v>
      </c>
      <c r="B56" s="43" t="s">
        <v>91</v>
      </c>
      <c r="C56" s="36" t="s">
        <v>38</v>
      </c>
      <c r="D56" s="36" t="s">
        <v>39</v>
      </c>
      <c r="E56" s="36" t="s">
        <v>40</v>
      </c>
      <c r="F56" s="44">
        <v>6</v>
      </c>
      <c r="G56" s="44">
        <v>0</v>
      </c>
      <c r="H56" s="38">
        <f t="shared" si="2"/>
        <v>6</v>
      </c>
      <c r="I56" s="38">
        <v>2</v>
      </c>
      <c r="J56" s="44">
        <v>8</v>
      </c>
      <c r="K56" s="40">
        <f t="shared" si="3"/>
        <v>10</v>
      </c>
      <c r="L56" s="44">
        <v>5</v>
      </c>
      <c r="M56" s="44">
        <v>0</v>
      </c>
      <c r="N56" s="44">
        <v>0</v>
      </c>
      <c r="O56" s="44">
        <v>0</v>
      </c>
      <c r="P56" s="39" t="str">
        <f>IF(E56="History",VLOOKUP(A56,OPT!E$7:F$150,2),"")</f>
        <v/>
      </c>
      <c r="Q56" s="38">
        <f>IF(E56="Economics",VLOOKUP(A56,OPT!G$7:H$150,2),"")</f>
        <v>3</v>
      </c>
      <c r="R56" s="42">
        <f>IF(C56="Hindi",VLOOKUP(A56,OPT!C$7:D$150,2),"")</f>
        <v>0</v>
      </c>
      <c r="S56" s="42" t="str">
        <f>IF(C56="French",VLOOKUP(A56,OPT!A$7:B$150,2),"")</f>
        <v/>
      </c>
      <c r="T56" s="38"/>
    </row>
    <row r="57" spans="1:20" ht="22.5" customHeight="1">
      <c r="A57" s="34">
        <f t="shared" si="4"/>
        <v>201</v>
      </c>
      <c r="B57" s="43" t="s">
        <v>92</v>
      </c>
      <c r="C57" s="36" t="s">
        <v>38</v>
      </c>
      <c r="D57" s="36" t="s">
        <v>39</v>
      </c>
      <c r="E57" s="36" t="s">
        <v>40</v>
      </c>
      <c r="F57" s="44">
        <v>1</v>
      </c>
      <c r="G57" s="44">
        <v>0</v>
      </c>
      <c r="H57" s="38">
        <f t="shared" si="2"/>
        <v>1</v>
      </c>
      <c r="I57" s="38">
        <v>1</v>
      </c>
      <c r="J57" s="44">
        <v>1</v>
      </c>
      <c r="K57" s="40">
        <f t="shared" si="3"/>
        <v>2</v>
      </c>
      <c r="L57" s="44">
        <v>0</v>
      </c>
      <c r="M57" s="44">
        <v>0</v>
      </c>
      <c r="N57" s="44">
        <v>0</v>
      </c>
      <c r="O57" s="44">
        <v>0</v>
      </c>
      <c r="P57" s="39" t="str">
        <f>IF(E57="History",VLOOKUP(A57,OPT!E$7:F$150,2),"")</f>
        <v/>
      </c>
      <c r="Q57" s="38">
        <f>IF(E57="Economics",VLOOKUP(A57,OPT!G$7:H$150,2),"")</f>
        <v>1</v>
      </c>
      <c r="R57" s="42">
        <f>IF(C57="Hindi",VLOOKUP(A57,OPT!C$7:D$150,2),"")</f>
        <v>0</v>
      </c>
      <c r="S57" s="42" t="str">
        <f>IF(C57="French",VLOOKUP(A57,OPT!A$7:B$150,2),"")</f>
        <v/>
      </c>
      <c r="T57" s="38"/>
    </row>
    <row r="58" spans="1:20" ht="22.5" customHeight="1">
      <c r="A58" s="34">
        <f t="shared" si="4"/>
        <v>202</v>
      </c>
      <c r="B58" s="43" t="s">
        <v>93</v>
      </c>
      <c r="C58" s="36" t="s">
        <v>38</v>
      </c>
      <c r="D58" s="36" t="s">
        <v>39</v>
      </c>
      <c r="E58" s="36" t="s">
        <v>40</v>
      </c>
      <c r="F58" s="44">
        <v>1</v>
      </c>
      <c r="G58" s="44">
        <v>0</v>
      </c>
      <c r="H58" s="38">
        <f t="shared" si="2"/>
        <v>1</v>
      </c>
      <c r="I58" s="38">
        <v>2</v>
      </c>
      <c r="J58" s="44">
        <v>2</v>
      </c>
      <c r="K58" s="40">
        <f t="shared" si="3"/>
        <v>4</v>
      </c>
      <c r="L58" s="44">
        <v>2</v>
      </c>
      <c r="M58" s="44">
        <v>0</v>
      </c>
      <c r="N58" s="44">
        <v>0</v>
      </c>
      <c r="O58" s="44">
        <v>0</v>
      </c>
      <c r="P58" s="39" t="str">
        <f>IF(E58="History",VLOOKUP(A58,OPT!E$7:F$150,2),"")</f>
        <v/>
      </c>
      <c r="Q58" s="38">
        <f>IF(E58="Economics",VLOOKUP(A58,OPT!G$7:H$150,2),"")</f>
        <v>2</v>
      </c>
      <c r="R58" s="42">
        <f>IF(C58="Hindi",VLOOKUP(A58,OPT!C$7:D$150,2),"")</f>
        <v>0</v>
      </c>
      <c r="S58" s="42" t="str">
        <f>IF(C58="French",VLOOKUP(A58,OPT!A$7:B$150,2),"")</f>
        <v/>
      </c>
      <c r="T58" s="38"/>
    </row>
    <row r="59" spans="1:20" ht="22.5" customHeight="1">
      <c r="A59" s="34">
        <f t="shared" si="4"/>
        <v>203</v>
      </c>
      <c r="B59" s="43" t="s">
        <v>94</v>
      </c>
      <c r="C59" s="36" t="s">
        <v>42</v>
      </c>
      <c r="D59" s="36" t="s">
        <v>39</v>
      </c>
      <c r="E59" s="36" t="s">
        <v>40</v>
      </c>
      <c r="F59" s="44">
        <v>2</v>
      </c>
      <c r="G59" s="44">
        <v>0</v>
      </c>
      <c r="H59" s="38">
        <f t="shared" si="2"/>
        <v>2</v>
      </c>
      <c r="I59" s="38">
        <v>1</v>
      </c>
      <c r="J59" s="44">
        <v>5</v>
      </c>
      <c r="K59" s="40">
        <f t="shared" si="3"/>
        <v>6</v>
      </c>
      <c r="L59" s="44">
        <v>2</v>
      </c>
      <c r="M59" s="44">
        <v>0</v>
      </c>
      <c r="N59" s="44">
        <v>0</v>
      </c>
      <c r="O59" s="44">
        <v>0</v>
      </c>
      <c r="P59" s="39" t="str">
        <f>IF(E59="History",VLOOKUP(A59,OPT!E$7:F$150,2),"")</f>
        <v/>
      </c>
      <c r="Q59" s="38">
        <f>IF(E59="Economics",VLOOKUP(A59,OPT!G$7:H$150,2),"")</f>
        <v>1</v>
      </c>
      <c r="R59" s="42" t="str">
        <f>IF(C59="Hindi",VLOOKUP(A59,OPT!C$7:D$150,2),"")</f>
        <v/>
      </c>
      <c r="S59" s="42">
        <f>IF(C59="French",VLOOKUP(A59,OPT!A$7:B$150,2),"")</f>
        <v>0</v>
      </c>
      <c r="T59" s="38"/>
    </row>
    <row r="60" spans="1:20" ht="22.5" customHeight="1">
      <c r="A60" s="34">
        <f t="shared" si="4"/>
        <v>204</v>
      </c>
      <c r="B60" s="43" t="s">
        <v>95</v>
      </c>
      <c r="C60" s="36" t="s">
        <v>38</v>
      </c>
      <c r="D60" s="36" t="s">
        <v>39</v>
      </c>
      <c r="E60" s="36" t="s">
        <v>40</v>
      </c>
      <c r="F60" s="44">
        <v>4</v>
      </c>
      <c r="G60" s="44">
        <v>0</v>
      </c>
      <c r="H60" s="38">
        <f t="shared" si="2"/>
        <v>4</v>
      </c>
      <c r="I60" s="38">
        <v>1</v>
      </c>
      <c r="J60" s="44">
        <v>3</v>
      </c>
      <c r="K60" s="40">
        <f t="shared" si="3"/>
        <v>4</v>
      </c>
      <c r="L60" s="44">
        <v>3</v>
      </c>
      <c r="M60" s="44">
        <v>0</v>
      </c>
      <c r="N60" s="44">
        <v>0</v>
      </c>
      <c r="O60" s="44">
        <v>0</v>
      </c>
      <c r="P60" s="39" t="str">
        <f>IF(E60="History",VLOOKUP(A60,OPT!E$7:F$150,2),"")</f>
        <v/>
      </c>
      <c r="Q60" s="38">
        <f>IF(E60="Economics",VLOOKUP(A60,OPT!G$7:H$150,2),"")</f>
        <v>1</v>
      </c>
      <c r="R60" s="42">
        <f>IF(C60="Hindi",VLOOKUP(A60,OPT!C$7:D$150,2),"")</f>
        <v>0</v>
      </c>
      <c r="S60" s="42" t="str">
        <f>IF(C60="French",VLOOKUP(A60,OPT!A$7:B$150,2),"")</f>
        <v/>
      </c>
      <c r="T60" s="38"/>
    </row>
    <row r="61" spans="1:20" ht="22.5" customHeight="1">
      <c r="A61" s="34">
        <f t="shared" si="4"/>
        <v>205</v>
      </c>
      <c r="B61" s="43" t="s">
        <v>44</v>
      </c>
      <c r="C61" s="36" t="s">
        <v>45</v>
      </c>
      <c r="D61" s="36" t="s">
        <v>45</v>
      </c>
      <c r="E61" s="36" t="s">
        <v>45</v>
      </c>
      <c r="F61" s="44">
        <v>6</v>
      </c>
      <c r="G61" s="44">
        <v>0</v>
      </c>
      <c r="H61" s="38">
        <f t="shared" si="2"/>
        <v>6</v>
      </c>
      <c r="I61" s="38">
        <v>2</v>
      </c>
      <c r="J61" s="44">
        <v>8</v>
      </c>
      <c r="K61" s="40">
        <f t="shared" si="3"/>
        <v>10</v>
      </c>
      <c r="L61" s="44">
        <v>5</v>
      </c>
      <c r="M61" s="44">
        <v>0</v>
      </c>
      <c r="N61" s="44">
        <v>0</v>
      </c>
      <c r="O61" s="44">
        <v>0</v>
      </c>
      <c r="P61" s="39" t="str">
        <f>IF(E61="History",VLOOKUP(A61,OPT!E$7:F$150,2),"")</f>
        <v/>
      </c>
      <c r="Q61" s="38" t="str">
        <f>IF(E61="Economics",VLOOKUP(A61,OPT!G$7:H$150,2),"")</f>
        <v/>
      </c>
      <c r="R61" s="42" t="str">
        <f>IF(C61="Hindi",VLOOKUP(A61,OPT!C$7:D$150,2),"")</f>
        <v/>
      </c>
      <c r="S61" s="42" t="str">
        <f>IF(C61="French",VLOOKUP(A61,OPT!A$7:B$150,2),"")</f>
        <v/>
      </c>
      <c r="T61" s="38"/>
    </row>
    <row r="62" spans="1:20" ht="22.5" customHeight="1">
      <c r="A62" s="34">
        <f t="shared" si="4"/>
        <v>206</v>
      </c>
      <c r="B62" s="43" t="s">
        <v>96</v>
      </c>
      <c r="C62" s="36" t="s">
        <v>38</v>
      </c>
      <c r="D62" s="36" t="s">
        <v>39</v>
      </c>
      <c r="E62" s="36" t="s">
        <v>43</v>
      </c>
      <c r="F62" s="44">
        <v>4</v>
      </c>
      <c r="G62" s="44">
        <v>0</v>
      </c>
      <c r="H62" s="38">
        <f t="shared" si="2"/>
        <v>4</v>
      </c>
      <c r="I62" s="38">
        <v>0</v>
      </c>
      <c r="J62" s="44">
        <v>3</v>
      </c>
      <c r="K62" s="40">
        <f t="shared" si="3"/>
        <v>3</v>
      </c>
      <c r="L62" s="44">
        <v>3</v>
      </c>
      <c r="M62" s="44">
        <v>0</v>
      </c>
      <c r="N62" s="44">
        <v>0</v>
      </c>
      <c r="O62" s="44">
        <v>0</v>
      </c>
      <c r="P62" s="39">
        <f>IF(E62="History",VLOOKUP(A62,OPT!E$7:F$150,2),"")</f>
        <v>3</v>
      </c>
      <c r="Q62" s="38" t="str">
        <f>IF(E62="Economics",VLOOKUP(A62,OPT!G$7:H$150,2),"")</f>
        <v/>
      </c>
      <c r="R62" s="42">
        <f>IF(C62="Hindi",VLOOKUP(A62,OPT!C$7:D$150,2),"")</f>
        <v>0</v>
      </c>
      <c r="S62" s="42" t="str">
        <f>IF(C62="French",VLOOKUP(A62,OPT!A$7:B$150,2),"")</f>
        <v/>
      </c>
      <c r="T62" s="38"/>
    </row>
    <row r="63" spans="1:20" ht="22.5" customHeight="1">
      <c r="A63" s="34">
        <f t="shared" si="4"/>
        <v>207</v>
      </c>
      <c r="B63" s="43" t="s">
        <v>97</v>
      </c>
      <c r="C63" s="36" t="s">
        <v>38</v>
      </c>
      <c r="D63" s="36" t="s">
        <v>39</v>
      </c>
      <c r="E63" s="36" t="s">
        <v>40</v>
      </c>
      <c r="F63" s="44">
        <v>3</v>
      </c>
      <c r="G63" s="44">
        <v>0</v>
      </c>
      <c r="H63" s="38">
        <f t="shared" si="2"/>
        <v>3</v>
      </c>
      <c r="I63" s="38">
        <v>2</v>
      </c>
      <c r="J63" s="44">
        <v>5</v>
      </c>
      <c r="K63" s="40">
        <f t="shared" si="3"/>
        <v>7</v>
      </c>
      <c r="L63" s="44">
        <v>1</v>
      </c>
      <c r="M63" s="44">
        <v>0</v>
      </c>
      <c r="N63" s="44">
        <v>0</v>
      </c>
      <c r="O63" s="44">
        <v>0</v>
      </c>
      <c r="P63" s="39" t="str">
        <f>IF(E63="History",VLOOKUP(A63,OPT!E$7:F$150,2),"")</f>
        <v/>
      </c>
      <c r="Q63" s="38">
        <f>IF(E63="Economics",VLOOKUP(A63,OPT!G$7:H$150,2),"")</f>
        <v>3</v>
      </c>
      <c r="R63" s="42">
        <f>IF(C63="Hindi",VLOOKUP(A63,OPT!C$7:D$150,2),"")</f>
        <v>0</v>
      </c>
      <c r="S63" s="42" t="str">
        <f>IF(C63="French",VLOOKUP(A63,OPT!A$7:B$150,2),"")</f>
        <v/>
      </c>
      <c r="T63" s="38"/>
    </row>
    <row r="64" spans="1:20" ht="22.5" customHeight="1">
      <c r="A64" s="34">
        <f t="shared" si="4"/>
        <v>208</v>
      </c>
      <c r="B64" s="43" t="s">
        <v>98</v>
      </c>
      <c r="C64" s="36" t="s">
        <v>38</v>
      </c>
      <c r="D64" s="36" t="s">
        <v>39</v>
      </c>
      <c r="E64" s="36" t="s">
        <v>43</v>
      </c>
      <c r="F64" s="44">
        <v>6</v>
      </c>
      <c r="G64" s="44">
        <v>0</v>
      </c>
      <c r="H64" s="38">
        <f t="shared" si="2"/>
        <v>6</v>
      </c>
      <c r="I64" s="38">
        <v>2</v>
      </c>
      <c r="J64" s="44">
        <v>8</v>
      </c>
      <c r="K64" s="40">
        <f t="shared" si="3"/>
        <v>10</v>
      </c>
      <c r="L64" s="44">
        <v>5</v>
      </c>
      <c r="M64" s="44">
        <v>0</v>
      </c>
      <c r="N64" s="44">
        <v>0</v>
      </c>
      <c r="O64" s="44">
        <v>0</v>
      </c>
      <c r="P64" s="39">
        <f>IF(E64="History",VLOOKUP(A64,OPT!E$7:F$150,2),"")</f>
        <v>5</v>
      </c>
      <c r="Q64" s="38" t="str">
        <f>IF(E64="Economics",VLOOKUP(A64,OPT!G$7:H$150,2),"")</f>
        <v/>
      </c>
      <c r="R64" s="42">
        <f>IF(C64="Hindi",VLOOKUP(A64,OPT!C$7:D$150,2),"")</f>
        <v>0</v>
      </c>
      <c r="S64" s="42" t="str">
        <f>IF(C64="French",VLOOKUP(A64,OPT!A$7:B$150,2),"")</f>
        <v/>
      </c>
      <c r="T64" s="38"/>
    </row>
    <row r="65" spans="1:20" ht="22.5" customHeight="1">
      <c r="A65" s="34">
        <f t="shared" si="4"/>
        <v>209</v>
      </c>
      <c r="B65" s="43" t="s">
        <v>99</v>
      </c>
      <c r="C65" s="36" t="s">
        <v>38</v>
      </c>
      <c r="D65" s="36" t="s">
        <v>39</v>
      </c>
      <c r="E65" s="36" t="s">
        <v>43</v>
      </c>
      <c r="F65" s="44">
        <v>5</v>
      </c>
      <c r="G65" s="44">
        <v>0</v>
      </c>
      <c r="H65" s="38">
        <f t="shared" si="2"/>
        <v>5</v>
      </c>
      <c r="I65" s="38">
        <v>1</v>
      </c>
      <c r="J65" s="44">
        <v>7</v>
      </c>
      <c r="K65" s="40">
        <f t="shared" si="3"/>
        <v>8</v>
      </c>
      <c r="L65" s="44">
        <v>5</v>
      </c>
      <c r="M65" s="44">
        <v>0</v>
      </c>
      <c r="N65" s="44">
        <v>0</v>
      </c>
      <c r="O65" s="44">
        <v>0</v>
      </c>
      <c r="P65" s="39">
        <f>IF(E65="History",VLOOKUP(A65,OPT!E$7:F$150,2),"")</f>
        <v>5</v>
      </c>
      <c r="Q65" s="38" t="str">
        <f>IF(E65="Economics",VLOOKUP(A65,OPT!G$7:H$150,2),"")</f>
        <v/>
      </c>
      <c r="R65" s="42">
        <f>IF(C65="Hindi",VLOOKUP(A65,OPT!C$7:D$150,2),"")</f>
        <v>0</v>
      </c>
      <c r="S65" s="42" t="str">
        <f>IF(C65="French",VLOOKUP(A65,OPT!A$7:B$150,2),"")</f>
        <v/>
      </c>
      <c r="T65" s="38"/>
    </row>
    <row r="66" spans="1:20" ht="22.5" customHeight="1">
      <c r="A66" s="34">
        <f t="shared" si="4"/>
        <v>210</v>
      </c>
      <c r="B66" s="43" t="s">
        <v>100</v>
      </c>
      <c r="C66" s="36" t="s">
        <v>38</v>
      </c>
      <c r="D66" s="36" t="s">
        <v>39</v>
      </c>
      <c r="E66" s="36" t="s">
        <v>43</v>
      </c>
      <c r="F66" s="44">
        <v>1</v>
      </c>
      <c r="G66" s="44">
        <v>0</v>
      </c>
      <c r="H66" s="38">
        <f t="shared" si="2"/>
        <v>1</v>
      </c>
      <c r="I66" s="38">
        <v>1</v>
      </c>
      <c r="J66" s="44">
        <v>1</v>
      </c>
      <c r="K66" s="40">
        <f t="shared" si="3"/>
        <v>2</v>
      </c>
      <c r="L66" s="44">
        <v>1</v>
      </c>
      <c r="M66" s="44">
        <v>0</v>
      </c>
      <c r="N66" s="44">
        <v>0</v>
      </c>
      <c r="O66" s="44">
        <v>0</v>
      </c>
      <c r="P66" s="39">
        <f>IF(E66="History",VLOOKUP(A66,OPT!E$7:F$150,2),"")</f>
        <v>3</v>
      </c>
      <c r="Q66" s="38" t="str">
        <f>IF(E66="Economics",VLOOKUP(A66,OPT!G$7:H$150,2),"")</f>
        <v/>
      </c>
      <c r="R66" s="42">
        <f>IF(C66="Hindi",VLOOKUP(A66,OPT!C$7:D$150,2),"")</f>
        <v>0</v>
      </c>
      <c r="S66" s="42" t="str">
        <f>IF(C66="French",VLOOKUP(A66,OPT!A$7:B$150,2),"")</f>
        <v/>
      </c>
      <c r="T66" s="38"/>
    </row>
    <row r="67" spans="1:20" ht="22.5" customHeight="1">
      <c r="A67" s="34">
        <f t="shared" si="4"/>
        <v>211</v>
      </c>
      <c r="B67" s="43" t="s">
        <v>101</v>
      </c>
      <c r="C67" s="36" t="s">
        <v>38</v>
      </c>
      <c r="D67" s="36" t="s">
        <v>39</v>
      </c>
      <c r="E67" s="36" t="s">
        <v>43</v>
      </c>
      <c r="F67" s="44">
        <v>5</v>
      </c>
      <c r="G67" s="44">
        <v>0</v>
      </c>
      <c r="H67" s="38">
        <f t="shared" si="2"/>
        <v>5</v>
      </c>
      <c r="I67" s="38">
        <v>2</v>
      </c>
      <c r="J67" s="44">
        <v>8</v>
      </c>
      <c r="K67" s="40">
        <f t="shared" si="3"/>
        <v>10</v>
      </c>
      <c r="L67" s="44">
        <v>4</v>
      </c>
      <c r="M67" s="44">
        <v>0</v>
      </c>
      <c r="N67" s="44">
        <v>0</v>
      </c>
      <c r="O67" s="44">
        <v>0</v>
      </c>
      <c r="P67" s="39">
        <f>IF(E67="History",VLOOKUP(A67,OPT!E$7:F$150,2),"")</f>
        <v>4</v>
      </c>
      <c r="Q67" s="38" t="str">
        <f>IF(E67="Economics",VLOOKUP(A67,OPT!G$7:H$150,2),"")</f>
        <v/>
      </c>
      <c r="R67" s="42">
        <f>IF(C67="Hindi",VLOOKUP(A67,OPT!C$7:D$150,2),"")</f>
        <v>0</v>
      </c>
      <c r="S67" s="42" t="str">
        <f>IF(C67="French",VLOOKUP(A67,OPT!A$7:B$150,2),"")</f>
        <v/>
      </c>
      <c r="T67" s="38"/>
    </row>
    <row r="68" spans="1:20" ht="22.5" customHeight="1">
      <c r="A68" s="34">
        <f t="shared" si="4"/>
        <v>212</v>
      </c>
      <c r="B68" s="43" t="s">
        <v>102</v>
      </c>
      <c r="C68" s="36" t="s">
        <v>38</v>
      </c>
      <c r="D68" s="36" t="s">
        <v>39</v>
      </c>
      <c r="E68" s="36" t="s">
        <v>43</v>
      </c>
      <c r="F68" s="44">
        <v>3</v>
      </c>
      <c r="G68" s="44">
        <v>0</v>
      </c>
      <c r="H68" s="38">
        <f t="shared" si="2"/>
        <v>3</v>
      </c>
      <c r="I68" s="38">
        <v>2</v>
      </c>
      <c r="J68" s="44">
        <v>5</v>
      </c>
      <c r="K68" s="40">
        <f t="shared" si="3"/>
        <v>7</v>
      </c>
      <c r="L68" s="44">
        <v>3</v>
      </c>
      <c r="M68" s="44">
        <v>0</v>
      </c>
      <c r="N68" s="44">
        <v>0</v>
      </c>
      <c r="O68" s="44">
        <v>0</v>
      </c>
      <c r="P68" s="39">
        <f>IF(E68="History",VLOOKUP(A68,OPT!E$7:F$150,2),"")</f>
        <v>5</v>
      </c>
      <c r="Q68" s="38" t="str">
        <f>IF(E68="Economics",VLOOKUP(A68,OPT!G$7:H$150,2),"")</f>
        <v/>
      </c>
      <c r="R68" s="42">
        <f>IF(C68="Hindi",VLOOKUP(A68,OPT!C$7:D$150,2),"")</f>
        <v>0</v>
      </c>
      <c r="S68" s="42" t="str">
        <f>IF(C68="French",VLOOKUP(A68,OPT!A$7:B$150,2),"")</f>
        <v/>
      </c>
      <c r="T68" s="38"/>
    </row>
    <row r="69" spans="1:20" ht="22.5" customHeight="1">
      <c r="A69" s="34">
        <f t="shared" si="4"/>
        <v>213</v>
      </c>
      <c r="B69" s="43" t="s">
        <v>103</v>
      </c>
      <c r="C69" s="36" t="s">
        <v>38</v>
      </c>
      <c r="D69" s="36" t="s">
        <v>39</v>
      </c>
      <c r="E69" s="36" t="s">
        <v>43</v>
      </c>
      <c r="F69" s="44">
        <v>4</v>
      </c>
      <c r="G69" s="44">
        <v>0</v>
      </c>
      <c r="H69" s="38">
        <f t="shared" si="2"/>
        <v>4</v>
      </c>
      <c r="I69" s="38">
        <v>2</v>
      </c>
      <c r="J69" s="44">
        <v>6</v>
      </c>
      <c r="K69" s="40">
        <f t="shared" si="3"/>
        <v>8</v>
      </c>
      <c r="L69" s="44">
        <v>4</v>
      </c>
      <c r="M69" s="44">
        <v>0</v>
      </c>
      <c r="N69" s="44">
        <v>0</v>
      </c>
      <c r="O69" s="44">
        <v>0</v>
      </c>
      <c r="P69" s="39">
        <f>IF(E69="History",VLOOKUP(A69,OPT!E$7:F$150,2),"")</f>
        <v>5</v>
      </c>
      <c r="Q69" s="38" t="str">
        <f>IF(E69="Economics",VLOOKUP(A69,OPT!G$7:H$150,2),"")</f>
        <v/>
      </c>
      <c r="R69" s="42">
        <f>IF(C69="Hindi",VLOOKUP(A69,OPT!C$7:D$150,2),"")</f>
        <v>0</v>
      </c>
      <c r="S69" s="42" t="str">
        <f>IF(C69="French",VLOOKUP(A69,OPT!A$7:B$150,2),"")</f>
        <v/>
      </c>
      <c r="T69" s="38"/>
    </row>
    <row r="70" spans="1:20" ht="22.5" customHeight="1">
      <c r="A70" s="34">
        <f t="shared" si="4"/>
        <v>214</v>
      </c>
      <c r="B70" s="43" t="s">
        <v>104</v>
      </c>
      <c r="C70" s="36" t="s">
        <v>38</v>
      </c>
      <c r="D70" s="36" t="s">
        <v>39</v>
      </c>
      <c r="E70" s="36" t="s">
        <v>43</v>
      </c>
      <c r="F70" s="44">
        <v>5</v>
      </c>
      <c r="G70" s="44">
        <v>0</v>
      </c>
      <c r="H70" s="38">
        <f t="shared" si="2"/>
        <v>5</v>
      </c>
      <c r="I70" s="38">
        <v>2</v>
      </c>
      <c r="J70" s="44">
        <v>7</v>
      </c>
      <c r="K70" s="40">
        <f t="shared" si="3"/>
        <v>9</v>
      </c>
      <c r="L70" s="44">
        <v>3</v>
      </c>
      <c r="M70" s="44">
        <v>0</v>
      </c>
      <c r="N70" s="44">
        <v>0</v>
      </c>
      <c r="O70" s="44">
        <v>0</v>
      </c>
      <c r="P70" s="39">
        <f>IF(E70="History",VLOOKUP(A70,OPT!E$7:F$150,2),"")</f>
        <v>5</v>
      </c>
      <c r="Q70" s="38" t="str">
        <f>IF(E70="Economics",VLOOKUP(A70,OPT!G$7:H$150,2),"")</f>
        <v/>
      </c>
      <c r="R70" s="42">
        <f>IF(C70="Hindi",VLOOKUP(A70,OPT!C$7:D$150,2),"")</f>
        <v>0</v>
      </c>
      <c r="S70" s="42" t="str">
        <f>IF(C70="French",VLOOKUP(A70,OPT!A$7:B$150,2),"")</f>
        <v/>
      </c>
      <c r="T70" s="38"/>
    </row>
    <row r="71" spans="1:20" ht="22.5" customHeight="1">
      <c r="A71" s="34">
        <f t="shared" si="4"/>
        <v>215</v>
      </c>
      <c r="B71" s="43" t="s">
        <v>105</v>
      </c>
      <c r="C71" s="36" t="s">
        <v>38</v>
      </c>
      <c r="D71" s="36" t="s">
        <v>39</v>
      </c>
      <c r="E71" s="36" t="s">
        <v>40</v>
      </c>
      <c r="F71" s="44">
        <v>6</v>
      </c>
      <c r="G71" s="44">
        <v>0</v>
      </c>
      <c r="H71" s="38">
        <f t="shared" si="2"/>
        <v>6</v>
      </c>
      <c r="I71" s="38">
        <v>2</v>
      </c>
      <c r="J71" s="44">
        <v>7</v>
      </c>
      <c r="K71" s="40">
        <f t="shared" si="3"/>
        <v>9</v>
      </c>
      <c r="L71" s="44">
        <v>5</v>
      </c>
      <c r="M71" s="44">
        <v>0</v>
      </c>
      <c r="N71" s="44">
        <v>0</v>
      </c>
      <c r="O71" s="44">
        <v>0</v>
      </c>
      <c r="P71" s="39" t="str">
        <f>IF(E71="History",VLOOKUP(A71,OPT!E$7:F$150,2),"")</f>
        <v/>
      </c>
      <c r="Q71" s="38">
        <f>IF(E71="Economics",VLOOKUP(A71,OPT!G$7:H$150,2),"")</f>
        <v>3</v>
      </c>
      <c r="R71" s="42">
        <f>IF(C71="Hindi",VLOOKUP(A71,OPT!C$7:D$150,2),"")</f>
        <v>0</v>
      </c>
      <c r="S71" s="42" t="str">
        <f>IF(C71="French",VLOOKUP(A71,OPT!A$7:B$150,2),"")</f>
        <v/>
      </c>
      <c r="T71" s="38"/>
    </row>
    <row r="72" spans="1:20" ht="22.5" customHeight="1">
      <c r="A72" s="34">
        <f t="shared" si="4"/>
        <v>216</v>
      </c>
      <c r="B72" s="43" t="s">
        <v>106</v>
      </c>
      <c r="C72" s="36" t="s">
        <v>38</v>
      </c>
      <c r="D72" s="36" t="s">
        <v>39</v>
      </c>
      <c r="E72" s="36" t="s">
        <v>43</v>
      </c>
      <c r="F72" s="44">
        <v>2</v>
      </c>
      <c r="G72" s="44">
        <v>0</v>
      </c>
      <c r="H72" s="38">
        <f t="shared" si="2"/>
        <v>2</v>
      </c>
      <c r="I72" s="38">
        <v>1</v>
      </c>
      <c r="J72" s="44">
        <v>5</v>
      </c>
      <c r="K72" s="40">
        <f t="shared" si="3"/>
        <v>6</v>
      </c>
      <c r="L72" s="44">
        <v>4</v>
      </c>
      <c r="M72" s="44">
        <v>0</v>
      </c>
      <c r="N72" s="44">
        <v>0</v>
      </c>
      <c r="O72" s="44">
        <v>0</v>
      </c>
      <c r="P72" s="39">
        <f>IF(E72="History",VLOOKUP(A72,OPT!E$7:F$150,2),"")</f>
        <v>2</v>
      </c>
      <c r="Q72" s="38" t="str">
        <f>IF(E72="Economics",VLOOKUP(A72,OPT!G$7:H$150,2),"")</f>
        <v/>
      </c>
      <c r="R72" s="42">
        <f>IF(C72="Hindi",VLOOKUP(A72,OPT!C$7:D$150,2),"")</f>
        <v>0</v>
      </c>
      <c r="S72" s="42" t="str">
        <f>IF(C72="French",VLOOKUP(A72,OPT!A$7:B$150,2),"")</f>
        <v/>
      </c>
      <c r="T72" s="38"/>
    </row>
    <row r="73" spans="1:20" ht="22.5" customHeight="1">
      <c r="A73" s="34">
        <f t="shared" si="4"/>
        <v>217</v>
      </c>
      <c r="B73" s="43" t="s">
        <v>107</v>
      </c>
      <c r="C73" s="36" t="s">
        <v>38</v>
      </c>
      <c r="D73" s="36" t="s">
        <v>39</v>
      </c>
      <c r="E73" s="36" t="s">
        <v>40</v>
      </c>
      <c r="F73" s="44">
        <v>3</v>
      </c>
      <c r="G73" s="44">
        <v>0</v>
      </c>
      <c r="H73" s="38">
        <f t="shared" si="2"/>
        <v>3</v>
      </c>
      <c r="I73" s="38">
        <v>2</v>
      </c>
      <c r="J73" s="44">
        <v>3</v>
      </c>
      <c r="K73" s="40">
        <f t="shared" si="3"/>
        <v>5</v>
      </c>
      <c r="L73" s="44">
        <v>3</v>
      </c>
      <c r="M73" s="44">
        <v>0</v>
      </c>
      <c r="N73" s="44">
        <v>0</v>
      </c>
      <c r="O73" s="44">
        <v>0</v>
      </c>
      <c r="P73" s="39" t="str">
        <f>IF(E73="History",VLOOKUP(A73,OPT!E$7:F$150,2),"")</f>
        <v/>
      </c>
      <c r="Q73" s="38">
        <f>IF(E73="Economics",VLOOKUP(A73,OPT!G$7:H$150,2),"")</f>
        <v>2</v>
      </c>
      <c r="R73" s="42">
        <f>IF(C73="Hindi",VLOOKUP(A73,OPT!C$7:D$150,2),"")</f>
        <v>0</v>
      </c>
      <c r="S73" s="42" t="str">
        <f>IF(C73="French",VLOOKUP(A73,OPT!A$7:B$150,2),"")</f>
        <v/>
      </c>
      <c r="T73" s="38"/>
    </row>
    <row r="74" spans="1:20" ht="22.5" customHeight="1">
      <c r="A74" s="34">
        <f t="shared" si="4"/>
        <v>218</v>
      </c>
      <c r="B74" s="43" t="s">
        <v>108</v>
      </c>
      <c r="C74" s="36" t="s">
        <v>38</v>
      </c>
      <c r="D74" s="36" t="s">
        <v>39</v>
      </c>
      <c r="E74" s="36" t="s">
        <v>43</v>
      </c>
      <c r="F74" s="44">
        <v>6</v>
      </c>
      <c r="G74" s="44">
        <v>0</v>
      </c>
      <c r="H74" s="38">
        <f t="shared" si="2"/>
        <v>6</v>
      </c>
      <c r="I74" s="38">
        <v>2</v>
      </c>
      <c r="J74" s="44">
        <v>8</v>
      </c>
      <c r="K74" s="40">
        <f t="shared" si="3"/>
        <v>10</v>
      </c>
      <c r="L74" s="44">
        <v>4</v>
      </c>
      <c r="M74" s="44">
        <v>0</v>
      </c>
      <c r="N74" s="44">
        <v>0</v>
      </c>
      <c r="O74" s="44">
        <v>0</v>
      </c>
      <c r="P74" s="39">
        <f>IF(E74="History",VLOOKUP(A74,OPT!E$7:F$150,2),"")</f>
        <v>5</v>
      </c>
      <c r="Q74" s="38" t="str">
        <f>IF(E74="Economics",VLOOKUP(A74,OPT!G$7:H$150,2),"")</f>
        <v/>
      </c>
      <c r="R74" s="42">
        <f>IF(C74="Hindi",VLOOKUP(A74,OPT!C$7:D$150,2),"")</f>
        <v>0</v>
      </c>
      <c r="S74" s="42" t="str">
        <f>IF(C74="French",VLOOKUP(A74,OPT!A$7:B$150,2),"")</f>
        <v/>
      </c>
      <c r="T74" s="38"/>
    </row>
    <row r="75" spans="1:20" ht="22.5" customHeight="1">
      <c r="A75" s="34">
        <f t="shared" si="4"/>
        <v>219</v>
      </c>
      <c r="B75" s="43" t="s">
        <v>109</v>
      </c>
      <c r="C75" s="36" t="s">
        <v>38</v>
      </c>
      <c r="D75" s="36" t="s">
        <v>39</v>
      </c>
      <c r="E75" s="36" t="s">
        <v>40</v>
      </c>
      <c r="F75" s="44">
        <v>3</v>
      </c>
      <c r="G75" s="44">
        <v>0</v>
      </c>
      <c r="H75" s="38">
        <f t="shared" si="2"/>
        <v>3</v>
      </c>
      <c r="I75" s="38">
        <v>0</v>
      </c>
      <c r="J75" s="44">
        <v>6</v>
      </c>
      <c r="K75" s="40">
        <f t="shared" si="3"/>
        <v>6</v>
      </c>
      <c r="L75" s="44">
        <v>4</v>
      </c>
      <c r="M75" s="44">
        <v>0</v>
      </c>
      <c r="N75" s="44">
        <v>0</v>
      </c>
      <c r="O75" s="44">
        <v>0</v>
      </c>
      <c r="P75" s="39" t="str">
        <f>IF(E75="History",VLOOKUP(A75,OPT!E$7:F$150,2),"")</f>
        <v/>
      </c>
      <c r="Q75" s="38">
        <f>IF(E75="Economics",VLOOKUP(A75,OPT!G$7:H$150,2),"")</f>
        <v>3</v>
      </c>
      <c r="R75" s="42">
        <f>IF(C75="Hindi",VLOOKUP(A75,OPT!C$7:D$150,2),"")</f>
        <v>0</v>
      </c>
      <c r="S75" s="42" t="str">
        <f>IF(C75="French",VLOOKUP(A75,OPT!A$7:B$150,2),"")</f>
        <v/>
      </c>
      <c r="T75" s="38"/>
    </row>
    <row r="76" spans="1:20" ht="22.5" customHeight="1">
      <c r="A76" s="34">
        <f t="shared" si="4"/>
        <v>220</v>
      </c>
      <c r="B76" s="43" t="s">
        <v>110</v>
      </c>
      <c r="C76" s="36" t="s">
        <v>38</v>
      </c>
      <c r="D76" s="36" t="s">
        <v>39</v>
      </c>
      <c r="E76" s="36" t="s">
        <v>43</v>
      </c>
      <c r="F76" s="44">
        <v>6</v>
      </c>
      <c r="G76" s="44">
        <v>0</v>
      </c>
      <c r="H76" s="38">
        <f t="shared" si="2"/>
        <v>6</v>
      </c>
      <c r="I76" s="38">
        <v>2</v>
      </c>
      <c r="J76" s="44">
        <v>8</v>
      </c>
      <c r="K76" s="40">
        <f t="shared" si="3"/>
        <v>10</v>
      </c>
      <c r="L76" s="44">
        <v>5</v>
      </c>
      <c r="M76" s="44">
        <v>0</v>
      </c>
      <c r="N76" s="44">
        <v>0</v>
      </c>
      <c r="O76" s="44">
        <v>0</v>
      </c>
      <c r="P76" s="39">
        <f>IF(E76="History",VLOOKUP(A76,OPT!E$7:F$150,2),"")</f>
        <v>5</v>
      </c>
      <c r="Q76" s="38" t="str">
        <f>IF(E76="Economics",VLOOKUP(A76,OPT!G$7:H$150,2),"")</f>
        <v/>
      </c>
      <c r="R76" s="42">
        <f>IF(C76="Hindi",VLOOKUP(A76,OPT!C$7:D$150,2),"")</f>
        <v>0</v>
      </c>
      <c r="S76" s="42" t="str">
        <f>IF(C76="French",VLOOKUP(A76,OPT!A$7:B$150,2),"")</f>
        <v/>
      </c>
      <c r="T76" s="38"/>
    </row>
    <row r="77" spans="1:20" ht="22.5" customHeight="1">
      <c r="A77" s="34">
        <f t="shared" si="4"/>
        <v>221</v>
      </c>
      <c r="B77" s="43" t="s">
        <v>111</v>
      </c>
      <c r="C77" s="36" t="s">
        <v>42</v>
      </c>
      <c r="D77" s="36" t="s">
        <v>39</v>
      </c>
      <c r="E77" s="36" t="s">
        <v>40</v>
      </c>
      <c r="F77" s="44">
        <v>3</v>
      </c>
      <c r="G77" s="44">
        <v>0</v>
      </c>
      <c r="H77" s="38">
        <f t="shared" si="2"/>
        <v>3</v>
      </c>
      <c r="I77" s="38">
        <v>1</v>
      </c>
      <c r="J77" s="44">
        <v>5</v>
      </c>
      <c r="K77" s="40">
        <f t="shared" si="3"/>
        <v>6</v>
      </c>
      <c r="L77" s="44">
        <v>3</v>
      </c>
      <c r="M77" s="44">
        <v>0</v>
      </c>
      <c r="N77" s="44">
        <v>0</v>
      </c>
      <c r="O77" s="44">
        <v>0</v>
      </c>
      <c r="P77" s="39" t="str">
        <f>IF(E77="History",VLOOKUP(A77,OPT!E$7:F$150,2),"")</f>
        <v/>
      </c>
      <c r="Q77" s="38">
        <f>IF(E77="Economics",VLOOKUP(A77,OPT!G$7:H$150,2),"")</f>
        <v>1</v>
      </c>
      <c r="R77" s="42" t="str">
        <f>IF(C77="Hindi",VLOOKUP(A77,OPT!C$7:D$150,2),"")</f>
        <v/>
      </c>
      <c r="S77" s="42">
        <f>IF(C77="French",VLOOKUP(A77,OPT!A$7:B$150,2),"")</f>
        <v>0</v>
      </c>
      <c r="T77" s="38"/>
    </row>
    <row r="78" spans="1:20" ht="22.5" customHeight="1">
      <c r="A78" s="34">
        <f t="shared" si="4"/>
        <v>222</v>
      </c>
      <c r="B78" s="43" t="s">
        <v>112</v>
      </c>
      <c r="C78" s="36" t="s">
        <v>38</v>
      </c>
      <c r="D78" s="36" t="s">
        <v>39</v>
      </c>
      <c r="E78" s="36" t="s">
        <v>43</v>
      </c>
      <c r="F78" s="44">
        <v>4</v>
      </c>
      <c r="G78" s="44">
        <v>0</v>
      </c>
      <c r="H78" s="38">
        <f t="shared" si="2"/>
        <v>4</v>
      </c>
      <c r="I78" s="38">
        <v>0</v>
      </c>
      <c r="J78" s="44">
        <v>3</v>
      </c>
      <c r="K78" s="40">
        <f t="shared" si="3"/>
        <v>3</v>
      </c>
      <c r="L78" s="44">
        <v>3</v>
      </c>
      <c r="M78" s="44">
        <v>0</v>
      </c>
      <c r="N78" s="44">
        <v>0</v>
      </c>
      <c r="O78" s="44">
        <v>0</v>
      </c>
      <c r="P78" s="39">
        <f>IF(E78="History",VLOOKUP(A78,OPT!E$7:F$150,2),"")</f>
        <v>2</v>
      </c>
      <c r="Q78" s="38" t="str">
        <f>IF(E78="Economics",VLOOKUP(A78,OPT!G$7:H$150,2),"")</f>
        <v/>
      </c>
      <c r="R78" s="42">
        <f>IF(C78="Hindi",VLOOKUP(A78,OPT!C$7:D$150,2),"")</f>
        <v>0</v>
      </c>
      <c r="S78" s="42" t="str">
        <f>IF(C78="French",VLOOKUP(A78,OPT!A$7:B$150,2),"")</f>
        <v/>
      </c>
      <c r="T78" s="38"/>
    </row>
    <row r="79" spans="1:20" ht="22.5" customHeight="1">
      <c r="A79" s="34">
        <f t="shared" si="4"/>
        <v>223</v>
      </c>
      <c r="B79" s="43" t="s">
        <v>113</v>
      </c>
      <c r="C79" s="36" t="s">
        <v>38</v>
      </c>
      <c r="D79" s="36" t="s">
        <v>39</v>
      </c>
      <c r="E79" s="36" t="s">
        <v>43</v>
      </c>
      <c r="F79" s="44">
        <v>6</v>
      </c>
      <c r="G79" s="44">
        <v>0</v>
      </c>
      <c r="H79" s="38">
        <f t="shared" si="2"/>
        <v>6</v>
      </c>
      <c r="I79" s="38">
        <v>1</v>
      </c>
      <c r="J79" s="44">
        <v>8</v>
      </c>
      <c r="K79" s="40">
        <f t="shared" si="3"/>
        <v>9</v>
      </c>
      <c r="L79" s="44">
        <v>5</v>
      </c>
      <c r="M79" s="44">
        <v>0</v>
      </c>
      <c r="N79" s="44">
        <v>0</v>
      </c>
      <c r="O79" s="44">
        <v>0</v>
      </c>
      <c r="P79" s="39">
        <f>IF(E79="History",VLOOKUP(A79,OPT!E$7:F$150,2),"")</f>
        <v>4</v>
      </c>
      <c r="Q79" s="38" t="str">
        <f>IF(E79="Economics",VLOOKUP(A79,OPT!G$7:H$150,2),"")</f>
        <v/>
      </c>
      <c r="R79" s="42">
        <f>IF(C79="Hindi",VLOOKUP(A79,OPT!C$7:D$150,2),"")</f>
        <v>0</v>
      </c>
      <c r="S79" s="42" t="str">
        <f>IF(C79="French",VLOOKUP(A79,OPT!A$7:B$150,2),"")</f>
        <v/>
      </c>
      <c r="T79" s="38"/>
    </row>
    <row r="80" spans="1:20" ht="22.5" customHeight="1">
      <c r="A80" s="34">
        <f t="shared" si="4"/>
        <v>224</v>
      </c>
      <c r="B80" s="43" t="s">
        <v>114</v>
      </c>
      <c r="C80" s="36" t="s">
        <v>38</v>
      </c>
      <c r="D80" s="36" t="s">
        <v>39</v>
      </c>
      <c r="E80" s="36" t="s">
        <v>43</v>
      </c>
      <c r="F80" s="44">
        <v>3</v>
      </c>
      <c r="G80" s="44">
        <v>0</v>
      </c>
      <c r="H80" s="38">
        <f t="shared" si="2"/>
        <v>3</v>
      </c>
      <c r="I80" s="38">
        <v>1</v>
      </c>
      <c r="J80" s="44">
        <v>4</v>
      </c>
      <c r="K80" s="40">
        <f t="shared" si="3"/>
        <v>5</v>
      </c>
      <c r="L80" s="44">
        <v>4</v>
      </c>
      <c r="M80" s="44">
        <v>0</v>
      </c>
      <c r="N80" s="44">
        <v>0</v>
      </c>
      <c r="O80" s="44">
        <v>0</v>
      </c>
      <c r="P80" s="39">
        <f>IF(E80="History",VLOOKUP(A80,OPT!E$7:F$150,2),"")</f>
        <v>2</v>
      </c>
      <c r="Q80" s="38" t="str">
        <f>IF(E80="Economics",VLOOKUP(A80,OPT!G$7:H$150,2),"")</f>
        <v/>
      </c>
      <c r="R80" s="42">
        <f>IF(C80="Hindi",VLOOKUP(A80,OPT!C$7:D$150,2),"")</f>
        <v>0</v>
      </c>
      <c r="S80" s="42" t="str">
        <f>IF(C80="French",VLOOKUP(A80,OPT!A$7:B$150,2),"")</f>
        <v/>
      </c>
      <c r="T80" s="38"/>
    </row>
    <row r="81" spans="1:20" ht="22.5" customHeight="1">
      <c r="A81" s="34">
        <f t="shared" si="4"/>
        <v>225</v>
      </c>
      <c r="B81" s="43" t="s">
        <v>115</v>
      </c>
      <c r="C81" s="36" t="s">
        <v>38</v>
      </c>
      <c r="D81" s="36" t="s">
        <v>39</v>
      </c>
      <c r="E81" s="36" t="s">
        <v>40</v>
      </c>
      <c r="F81" s="44">
        <v>6</v>
      </c>
      <c r="G81" s="44">
        <v>0</v>
      </c>
      <c r="H81" s="38">
        <f t="shared" si="2"/>
        <v>6</v>
      </c>
      <c r="I81" s="38">
        <v>2</v>
      </c>
      <c r="J81" s="44">
        <v>8</v>
      </c>
      <c r="K81" s="40">
        <f t="shared" si="3"/>
        <v>10</v>
      </c>
      <c r="L81" s="44">
        <v>5</v>
      </c>
      <c r="M81" s="44">
        <v>0</v>
      </c>
      <c r="N81" s="44">
        <v>0</v>
      </c>
      <c r="O81" s="44">
        <v>0</v>
      </c>
      <c r="P81" s="39" t="str">
        <f>IF(E81="History",VLOOKUP(A81,OPT!E$7:F$150,2),"")</f>
        <v/>
      </c>
      <c r="Q81" s="38">
        <f>IF(E81="Economics",VLOOKUP(A81,OPT!G$7:H$150,2),"")</f>
        <v>3</v>
      </c>
      <c r="R81" s="42">
        <f>IF(C81="Hindi",VLOOKUP(A81,OPT!C$7:D$150,2),"")</f>
        <v>0</v>
      </c>
      <c r="S81" s="42" t="str">
        <f>IF(C81="French",VLOOKUP(A81,OPT!A$7:B$150,2),"")</f>
        <v/>
      </c>
      <c r="T81" s="38"/>
    </row>
    <row r="82" spans="1:20" ht="22.5" customHeight="1">
      <c r="A82" s="34">
        <f t="shared" si="4"/>
        <v>226</v>
      </c>
      <c r="B82" s="43" t="s">
        <v>116</v>
      </c>
      <c r="C82" s="36" t="s">
        <v>38</v>
      </c>
      <c r="D82" s="36" t="s">
        <v>39</v>
      </c>
      <c r="E82" s="36" t="s">
        <v>43</v>
      </c>
      <c r="F82" s="44">
        <v>5</v>
      </c>
      <c r="G82" s="44">
        <v>0</v>
      </c>
      <c r="H82" s="38">
        <f t="shared" si="2"/>
        <v>5</v>
      </c>
      <c r="I82" s="38">
        <v>1</v>
      </c>
      <c r="J82" s="44">
        <v>8</v>
      </c>
      <c r="K82" s="40">
        <f t="shared" si="3"/>
        <v>9</v>
      </c>
      <c r="L82" s="44">
        <v>4</v>
      </c>
      <c r="M82" s="44">
        <v>0</v>
      </c>
      <c r="N82" s="44">
        <v>0</v>
      </c>
      <c r="O82" s="44">
        <v>0</v>
      </c>
      <c r="P82" s="39">
        <f>IF(E82="History",VLOOKUP(A82,OPT!E$7:F$150,2),"")</f>
        <v>4</v>
      </c>
      <c r="Q82" s="38" t="str">
        <f>IF(E82="Economics",VLOOKUP(A82,OPT!G$7:H$150,2),"")</f>
        <v/>
      </c>
      <c r="R82" s="42">
        <f>IF(C82="Hindi",VLOOKUP(A82,OPT!C$7:D$150,2),"")</f>
        <v>0</v>
      </c>
      <c r="S82" s="42" t="str">
        <f>IF(C82="French",VLOOKUP(A82,OPT!A$7:B$150,2),"")</f>
        <v/>
      </c>
      <c r="T82" s="38"/>
    </row>
    <row r="83" spans="1:20" ht="22.5" customHeight="1">
      <c r="A83" s="34">
        <f t="shared" si="4"/>
        <v>227</v>
      </c>
      <c r="B83" s="43" t="s">
        <v>117</v>
      </c>
      <c r="C83" s="36" t="s">
        <v>38</v>
      </c>
      <c r="D83" s="36" t="s">
        <v>39</v>
      </c>
      <c r="E83" s="36" t="s">
        <v>40</v>
      </c>
      <c r="F83" s="44">
        <v>5</v>
      </c>
      <c r="G83" s="44">
        <v>0</v>
      </c>
      <c r="H83" s="38">
        <f t="shared" si="2"/>
        <v>5</v>
      </c>
      <c r="I83" s="38">
        <v>1</v>
      </c>
      <c r="J83" s="44">
        <v>5</v>
      </c>
      <c r="K83" s="40">
        <f t="shared" si="3"/>
        <v>6</v>
      </c>
      <c r="L83" s="44">
        <v>4</v>
      </c>
      <c r="M83" s="44">
        <v>0</v>
      </c>
      <c r="N83" s="44">
        <v>0</v>
      </c>
      <c r="O83" s="44">
        <v>0</v>
      </c>
      <c r="P83" s="39" t="str">
        <f>IF(E83="History",VLOOKUP(A83,OPT!E$7:F$150,2),"")</f>
        <v/>
      </c>
      <c r="Q83" s="38">
        <f>IF(E83="Economics",VLOOKUP(A83,OPT!G$7:H$150,2),"")</f>
        <v>2</v>
      </c>
      <c r="R83" s="42">
        <f>IF(C83="Hindi",VLOOKUP(A83,OPT!C$7:D$150,2),"")</f>
        <v>0</v>
      </c>
      <c r="S83" s="42" t="str">
        <f>IF(C83="French",VLOOKUP(A83,OPT!A$7:B$150,2),"")</f>
        <v/>
      </c>
      <c r="T83" s="38"/>
    </row>
    <row r="84" spans="1:20" ht="22.5" customHeight="1">
      <c r="A84" s="34">
        <f t="shared" si="4"/>
        <v>228</v>
      </c>
      <c r="B84" s="43" t="s">
        <v>118</v>
      </c>
      <c r="C84" s="36" t="s">
        <v>38</v>
      </c>
      <c r="D84" s="36" t="s">
        <v>39</v>
      </c>
      <c r="E84" s="36" t="s">
        <v>43</v>
      </c>
      <c r="F84" s="44">
        <v>1</v>
      </c>
      <c r="G84" s="44">
        <v>0</v>
      </c>
      <c r="H84" s="38">
        <f t="shared" si="2"/>
        <v>1</v>
      </c>
      <c r="I84" s="38">
        <v>1</v>
      </c>
      <c r="J84" s="44">
        <v>3</v>
      </c>
      <c r="K84" s="40">
        <f t="shared" si="3"/>
        <v>4</v>
      </c>
      <c r="L84" s="44">
        <v>2</v>
      </c>
      <c r="M84" s="44">
        <v>0</v>
      </c>
      <c r="N84" s="44">
        <v>0</v>
      </c>
      <c r="O84" s="44">
        <v>0</v>
      </c>
      <c r="P84" s="39">
        <f>IF(E84="History",VLOOKUP(A84,OPT!E$7:F$150,2),"")</f>
        <v>4</v>
      </c>
      <c r="Q84" s="38" t="str">
        <f>IF(E84="Economics",VLOOKUP(A84,OPT!G$7:H$150,2),"")</f>
        <v/>
      </c>
      <c r="R84" s="42">
        <f>IF(C84="Hindi",VLOOKUP(A84,OPT!C$7:D$150,2),"")</f>
        <v>0</v>
      </c>
      <c r="S84" s="42" t="str">
        <f>IF(C84="French",VLOOKUP(A84,OPT!A$7:B$150,2),"")</f>
        <v/>
      </c>
      <c r="T84" s="38"/>
    </row>
    <row r="85" spans="1:20" ht="22.5" customHeight="1">
      <c r="A85" s="34">
        <f t="shared" si="4"/>
        <v>229</v>
      </c>
      <c r="B85" s="43" t="s">
        <v>119</v>
      </c>
      <c r="C85" s="36" t="s">
        <v>38</v>
      </c>
      <c r="D85" s="36" t="s">
        <v>39</v>
      </c>
      <c r="E85" s="36" t="s">
        <v>43</v>
      </c>
      <c r="F85" s="44">
        <v>6</v>
      </c>
      <c r="G85" s="44">
        <v>0</v>
      </c>
      <c r="H85" s="38">
        <f t="shared" si="2"/>
        <v>6</v>
      </c>
      <c r="I85" s="38">
        <v>2</v>
      </c>
      <c r="J85" s="44">
        <v>8</v>
      </c>
      <c r="K85" s="40">
        <f t="shared" si="3"/>
        <v>10</v>
      </c>
      <c r="L85" s="44">
        <v>5</v>
      </c>
      <c r="M85" s="44">
        <v>0</v>
      </c>
      <c r="N85" s="44">
        <v>0</v>
      </c>
      <c r="O85" s="44">
        <v>0</v>
      </c>
      <c r="P85" s="39">
        <f>IF(E85="History",VLOOKUP(A85,OPT!E$7:F$150,2),"")</f>
        <v>5</v>
      </c>
      <c r="Q85" s="38" t="str">
        <f>IF(E85="Economics",VLOOKUP(A85,OPT!G$7:H$150,2),"")</f>
        <v/>
      </c>
      <c r="R85" s="42">
        <f>IF(C85="Hindi",VLOOKUP(A85,OPT!C$7:D$150,2),"")</f>
        <v>0</v>
      </c>
      <c r="S85" s="42" t="str">
        <f>IF(C85="French",VLOOKUP(A85,OPT!A$7:B$150,2),"")</f>
        <v/>
      </c>
      <c r="T85" s="38"/>
    </row>
    <row r="86" spans="1:20" ht="22.5" customHeight="1">
      <c r="A86" s="34">
        <f t="shared" si="4"/>
        <v>230</v>
      </c>
      <c r="B86" s="43" t="s">
        <v>44</v>
      </c>
      <c r="C86" s="36" t="s">
        <v>45</v>
      </c>
      <c r="D86" s="36" t="s">
        <v>45</v>
      </c>
      <c r="E86" s="36" t="s">
        <v>45</v>
      </c>
      <c r="F86" s="44">
        <v>6</v>
      </c>
      <c r="G86" s="44">
        <v>0</v>
      </c>
      <c r="H86" s="38">
        <f t="shared" si="2"/>
        <v>6</v>
      </c>
      <c r="I86" s="38">
        <v>2</v>
      </c>
      <c r="J86" s="44">
        <v>8</v>
      </c>
      <c r="K86" s="40">
        <f t="shared" si="3"/>
        <v>10</v>
      </c>
      <c r="L86" s="44">
        <v>5</v>
      </c>
      <c r="M86" s="44">
        <v>0</v>
      </c>
      <c r="N86" s="44">
        <v>0</v>
      </c>
      <c r="O86" s="44">
        <v>0</v>
      </c>
      <c r="P86" s="39" t="str">
        <f>IF(E86="History",VLOOKUP(A86,OPT!E$7:F$150,2),"")</f>
        <v/>
      </c>
      <c r="Q86" s="38" t="str">
        <f>IF(E86="Economics",VLOOKUP(A86,OPT!G$7:H$150,2),"")</f>
        <v/>
      </c>
      <c r="R86" s="42" t="str">
        <f>IF(C86="Hindi",VLOOKUP(A86,OPT!C$7:D$150,2),"")</f>
        <v/>
      </c>
      <c r="S86" s="42" t="str">
        <f>IF(C86="French",VLOOKUP(A86,OPT!A$7:B$150,2),"")</f>
        <v/>
      </c>
      <c r="T86" s="38"/>
    </row>
    <row r="87" spans="1:20" ht="22.5" customHeight="1">
      <c r="A87" s="34">
        <f t="shared" si="4"/>
        <v>231</v>
      </c>
      <c r="B87" s="43" t="s">
        <v>120</v>
      </c>
      <c r="C87" s="36" t="s">
        <v>38</v>
      </c>
      <c r="D87" s="36" t="s">
        <v>39</v>
      </c>
      <c r="E87" s="36" t="s">
        <v>40</v>
      </c>
      <c r="F87" s="44">
        <v>6</v>
      </c>
      <c r="G87" s="44">
        <v>0</v>
      </c>
      <c r="H87" s="38">
        <f t="shared" si="2"/>
        <v>6</v>
      </c>
      <c r="I87" s="38">
        <v>2</v>
      </c>
      <c r="J87" s="44">
        <v>8</v>
      </c>
      <c r="K87" s="40">
        <f t="shared" si="3"/>
        <v>10</v>
      </c>
      <c r="L87" s="44">
        <v>5</v>
      </c>
      <c r="M87" s="44">
        <v>0</v>
      </c>
      <c r="N87" s="44">
        <v>0</v>
      </c>
      <c r="O87" s="44">
        <v>0</v>
      </c>
      <c r="P87" s="39" t="str">
        <f>IF(E87="History",VLOOKUP(A87,OPT!E$7:F$150,2),"")</f>
        <v/>
      </c>
      <c r="Q87" s="38">
        <f>IF(E87="Economics",VLOOKUP(A87,OPT!G$7:H$150,2),"")</f>
        <v>3</v>
      </c>
      <c r="R87" s="42">
        <f>IF(C87="Hindi",VLOOKUP(A87,OPT!C$7:D$150,2),"")</f>
        <v>0</v>
      </c>
      <c r="S87" s="42" t="str">
        <f>IF(C87="French",VLOOKUP(A87,OPT!A$7:B$150,2),"")</f>
        <v/>
      </c>
      <c r="T87" s="38"/>
    </row>
    <row r="88" spans="1:20" ht="22.5" customHeight="1">
      <c r="A88" s="34">
        <f t="shared" si="4"/>
        <v>232</v>
      </c>
      <c r="B88" s="43" t="s">
        <v>121</v>
      </c>
      <c r="C88" s="36" t="s">
        <v>42</v>
      </c>
      <c r="D88" s="36" t="s">
        <v>39</v>
      </c>
      <c r="E88" s="36" t="s">
        <v>43</v>
      </c>
      <c r="F88" s="44">
        <v>3</v>
      </c>
      <c r="G88" s="44">
        <v>0</v>
      </c>
      <c r="H88" s="38">
        <f t="shared" si="2"/>
        <v>3</v>
      </c>
      <c r="I88" s="38">
        <v>0</v>
      </c>
      <c r="J88" s="44">
        <v>2</v>
      </c>
      <c r="K88" s="40">
        <f t="shared" si="3"/>
        <v>2</v>
      </c>
      <c r="L88" s="44">
        <v>4</v>
      </c>
      <c r="M88" s="44">
        <v>0</v>
      </c>
      <c r="N88" s="44">
        <v>0</v>
      </c>
      <c r="O88" s="44">
        <v>0</v>
      </c>
      <c r="P88" s="39">
        <f>IF(E88="History",VLOOKUP(A88,OPT!E$7:F$150,2),"")</f>
        <v>2</v>
      </c>
      <c r="Q88" s="38" t="str">
        <f>IF(E88="Economics",VLOOKUP(A88,OPT!G$7:H$150,2),"")</f>
        <v/>
      </c>
      <c r="R88" s="42" t="str">
        <f>IF(C88="Hindi",VLOOKUP(A88,OPT!C$7:D$150,2),"")</f>
        <v/>
      </c>
      <c r="S88" s="42">
        <f>IF(C88="French",VLOOKUP(A88,OPT!A$7:B$150,2),"")</f>
        <v>0</v>
      </c>
      <c r="T88" s="38"/>
    </row>
    <row r="89" spans="1:20" ht="22.5" customHeight="1">
      <c r="A89" s="34">
        <f t="shared" si="4"/>
        <v>233</v>
      </c>
      <c r="B89" s="43" t="s">
        <v>122</v>
      </c>
      <c r="C89" s="36" t="s">
        <v>38</v>
      </c>
      <c r="D89" s="36" t="s">
        <v>39</v>
      </c>
      <c r="E89" s="36" t="s">
        <v>43</v>
      </c>
      <c r="F89" s="44">
        <v>4</v>
      </c>
      <c r="G89" s="44">
        <v>0</v>
      </c>
      <c r="H89" s="38">
        <f t="shared" si="2"/>
        <v>4</v>
      </c>
      <c r="I89" s="38">
        <v>2</v>
      </c>
      <c r="J89" s="44">
        <v>4</v>
      </c>
      <c r="K89" s="40">
        <f t="shared" si="3"/>
        <v>6</v>
      </c>
      <c r="L89" s="44">
        <v>3</v>
      </c>
      <c r="M89" s="44">
        <v>0</v>
      </c>
      <c r="N89" s="44">
        <v>0</v>
      </c>
      <c r="O89" s="44">
        <v>0</v>
      </c>
      <c r="P89" s="39">
        <f>IF(E89="History",VLOOKUP(A89,OPT!E$7:F$150,2),"")</f>
        <v>4</v>
      </c>
      <c r="Q89" s="38" t="str">
        <f>IF(E89="Economics",VLOOKUP(A89,OPT!G$7:H$150,2),"")</f>
        <v/>
      </c>
      <c r="R89" s="42">
        <f>IF(C89="Hindi",VLOOKUP(A89,OPT!C$7:D$150,2),"")</f>
        <v>0</v>
      </c>
      <c r="S89" s="42" t="str">
        <f>IF(C89="French",VLOOKUP(A89,OPT!A$7:B$150,2),"")</f>
        <v/>
      </c>
      <c r="T89" s="38"/>
    </row>
    <row r="90" spans="1:20" ht="22.5" customHeight="1">
      <c r="A90" s="34">
        <f t="shared" si="4"/>
        <v>234</v>
      </c>
      <c r="B90" s="43" t="s">
        <v>123</v>
      </c>
      <c r="C90" s="36" t="s">
        <v>38</v>
      </c>
      <c r="D90" s="36" t="s">
        <v>39</v>
      </c>
      <c r="E90" s="36" t="s">
        <v>40</v>
      </c>
      <c r="F90" s="44">
        <v>1</v>
      </c>
      <c r="G90" s="44">
        <v>0</v>
      </c>
      <c r="H90" s="38">
        <f t="shared" si="2"/>
        <v>1</v>
      </c>
      <c r="I90" s="38">
        <v>1</v>
      </c>
      <c r="J90" s="44">
        <v>5</v>
      </c>
      <c r="K90" s="40">
        <f t="shared" si="3"/>
        <v>6</v>
      </c>
      <c r="L90" s="44">
        <v>4</v>
      </c>
      <c r="M90" s="44">
        <v>0</v>
      </c>
      <c r="N90" s="44">
        <v>0</v>
      </c>
      <c r="O90" s="44">
        <v>0</v>
      </c>
      <c r="P90" s="39" t="str">
        <f>IF(E90="History",VLOOKUP(A90,OPT!E$7:F$150,2),"")</f>
        <v/>
      </c>
      <c r="Q90" s="38">
        <f>IF(E90="Economics",VLOOKUP(A90,OPT!G$7:H$150,2),"")</f>
        <v>1</v>
      </c>
      <c r="R90" s="42">
        <f>IF(C90="Hindi",VLOOKUP(A90,OPT!C$7:D$150,2),"")</f>
        <v>0</v>
      </c>
      <c r="S90" s="42" t="str">
        <f>IF(C90="French",VLOOKUP(A90,OPT!A$7:B$150,2),"")</f>
        <v/>
      </c>
      <c r="T90" s="38"/>
    </row>
    <row r="91" spans="1:20" ht="22.5" customHeight="1">
      <c r="A91" s="34">
        <f t="shared" si="4"/>
        <v>235</v>
      </c>
      <c r="B91" s="43" t="s">
        <v>124</v>
      </c>
      <c r="C91" s="36" t="s">
        <v>38</v>
      </c>
      <c r="D91" s="36" t="s">
        <v>39</v>
      </c>
      <c r="E91" s="36" t="s">
        <v>43</v>
      </c>
      <c r="F91" s="44">
        <v>5</v>
      </c>
      <c r="G91" s="44">
        <v>0</v>
      </c>
      <c r="H91" s="38">
        <f t="shared" si="2"/>
        <v>5</v>
      </c>
      <c r="I91" s="38">
        <v>2</v>
      </c>
      <c r="J91" s="44">
        <v>7</v>
      </c>
      <c r="K91" s="40">
        <f t="shared" si="3"/>
        <v>9</v>
      </c>
      <c r="L91" s="44">
        <v>5</v>
      </c>
      <c r="M91" s="44">
        <v>0</v>
      </c>
      <c r="N91" s="44">
        <v>0</v>
      </c>
      <c r="O91" s="44">
        <v>0</v>
      </c>
      <c r="P91" s="39">
        <f>IF(E91="History",VLOOKUP(A91,OPT!E$7:F$150,2),"")</f>
        <v>5</v>
      </c>
      <c r="Q91" s="38" t="str">
        <f>IF(E91="Economics",VLOOKUP(A91,OPT!G$7:H$150,2),"")</f>
        <v/>
      </c>
      <c r="R91" s="42">
        <f>IF(C91="Hindi",VLOOKUP(A91,OPT!C$7:D$150,2),"")</f>
        <v>0</v>
      </c>
      <c r="S91" s="42" t="str">
        <f>IF(C91="French",VLOOKUP(A91,OPT!A$7:B$150,2),"")</f>
        <v/>
      </c>
      <c r="T91" s="38"/>
    </row>
    <row r="92" spans="1:20" ht="22.5" customHeight="1">
      <c r="A92" s="34">
        <f t="shared" si="4"/>
        <v>236</v>
      </c>
      <c r="B92" s="43" t="s">
        <v>125</v>
      </c>
      <c r="C92" s="36" t="s">
        <v>38</v>
      </c>
      <c r="D92" s="36" t="s">
        <v>39</v>
      </c>
      <c r="E92" s="36" t="s">
        <v>43</v>
      </c>
      <c r="F92" s="44">
        <v>4</v>
      </c>
      <c r="G92" s="44">
        <v>0</v>
      </c>
      <c r="H92" s="38">
        <f t="shared" si="2"/>
        <v>4</v>
      </c>
      <c r="I92" s="38">
        <v>1</v>
      </c>
      <c r="J92" s="44">
        <v>5</v>
      </c>
      <c r="K92" s="40">
        <f t="shared" si="3"/>
        <v>6</v>
      </c>
      <c r="L92" s="44">
        <v>3</v>
      </c>
      <c r="M92" s="44">
        <v>0</v>
      </c>
      <c r="N92" s="44">
        <v>0</v>
      </c>
      <c r="O92" s="44">
        <v>0</v>
      </c>
      <c r="P92" s="39">
        <f>IF(E92="History",VLOOKUP(A92,OPT!E$7:F$150,2),"")</f>
        <v>3</v>
      </c>
      <c r="Q92" s="38" t="str">
        <f>IF(E92="Economics",VLOOKUP(A92,OPT!G$7:H$150,2),"")</f>
        <v/>
      </c>
      <c r="R92" s="42">
        <f>IF(C92="Hindi",VLOOKUP(A92,OPT!C$7:D$150,2),"")</f>
        <v>0</v>
      </c>
      <c r="S92" s="42" t="str">
        <f>IF(C92="French",VLOOKUP(A92,OPT!A$7:B$150,2),"")</f>
        <v/>
      </c>
      <c r="T92" s="38"/>
    </row>
    <row r="93" spans="1:20" ht="22.5" customHeight="1">
      <c r="A93" s="34">
        <f t="shared" si="4"/>
        <v>237</v>
      </c>
      <c r="B93" s="43" t="s">
        <v>126</v>
      </c>
      <c r="C93" s="36" t="s">
        <v>38</v>
      </c>
      <c r="D93" s="36" t="s">
        <v>39</v>
      </c>
      <c r="E93" s="36" t="s">
        <v>40</v>
      </c>
      <c r="F93" s="44">
        <v>4</v>
      </c>
      <c r="G93" s="44">
        <v>0</v>
      </c>
      <c r="H93" s="38">
        <f t="shared" si="2"/>
        <v>4</v>
      </c>
      <c r="I93" s="38">
        <v>1</v>
      </c>
      <c r="J93" s="44">
        <v>6</v>
      </c>
      <c r="K93" s="40">
        <f t="shared" si="3"/>
        <v>7</v>
      </c>
      <c r="L93" s="44">
        <v>4</v>
      </c>
      <c r="M93" s="44">
        <v>0</v>
      </c>
      <c r="N93" s="44">
        <v>0</v>
      </c>
      <c r="O93" s="44">
        <v>0</v>
      </c>
      <c r="P93" s="39" t="str">
        <f>IF(E93="History",VLOOKUP(A93,OPT!E$7:F$150,2),"")</f>
        <v/>
      </c>
      <c r="Q93" s="38">
        <f>IF(E93="Economics",VLOOKUP(A93,OPT!G$7:H$150,2),"")</f>
        <v>3</v>
      </c>
      <c r="R93" s="42">
        <f>IF(C93="Hindi",VLOOKUP(A93,OPT!C$7:D$150,2),"")</f>
        <v>0</v>
      </c>
      <c r="S93" s="42" t="str">
        <f>IF(C93="French",VLOOKUP(A93,OPT!A$7:B$150,2),"")</f>
        <v/>
      </c>
      <c r="T93" s="38"/>
    </row>
    <row r="94" spans="1:20" ht="22.5" customHeight="1">
      <c r="A94" s="34">
        <f t="shared" si="4"/>
        <v>238</v>
      </c>
      <c r="B94" s="43" t="s">
        <v>127</v>
      </c>
      <c r="C94" s="36" t="s">
        <v>38</v>
      </c>
      <c r="D94" s="36" t="s">
        <v>39</v>
      </c>
      <c r="E94" s="36" t="s">
        <v>43</v>
      </c>
      <c r="F94" s="44">
        <v>5</v>
      </c>
      <c r="G94" s="44">
        <v>0</v>
      </c>
      <c r="H94" s="38">
        <f t="shared" si="2"/>
        <v>5</v>
      </c>
      <c r="I94" s="38">
        <v>2</v>
      </c>
      <c r="J94" s="44">
        <v>7</v>
      </c>
      <c r="K94" s="40">
        <f t="shared" si="3"/>
        <v>9</v>
      </c>
      <c r="L94" s="44">
        <v>5</v>
      </c>
      <c r="M94" s="44">
        <v>0</v>
      </c>
      <c r="N94" s="44">
        <v>0</v>
      </c>
      <c r="O94" s="44">
        <v>0</v>
      </c>
      <c r="P94" s="39">
        <f>IF(E94="History",VLOOKUP(A94,OPT!E$7:F$150,2),"")</f>
        <v>5</v>
      </c>
      <c r="Q94" s="38" t="str">
        <f>IF(E94="Economics",VLOOKUP(A94,OPT!G$7:H$150,2),"")</f>
        <v/>
      </c>
      <c r="R94" s="42">
        <f>IF(C94="Hindi",VLOOKUP(A94,OPT!C$7:D$150,2),"")</f>
        <v>0</v>
      </c>
      <c r="S94" s="42" t="str">
        <f>IF(C94="French",VLOOKUP(A94,OPT!A$7:B$150,2),"")</f>
        <v/>
      </c>
      <c r="T94" s="38"/>
    </row>
    <row r="95" spans="1:20" ht="22.5" customHeight="1">
      <c r="A95" s="34">
        <f t="shared" si="4"/>
        <v>239</v>
      </c>
      <c r="B95" s="43" t="s">
        <v>44</v>
      </c>
      <c r="C95" s="36" t="s">
        <v>45</v>
      </c>
      <c r="D95" s="36" t="s">
        <v>45</v>
      </c>
      <c r="E95" s="36" t="s">
        <v>45</v>
      </c>
      <c r="F95" s="44">
        <v>6</v>
      </c>
      <c r="G95" s="44">
        <v>0</v>
      </c>
      <c r="H95" s="38">
        <f t="shared" si="2"/>
        <v>6</v>
      </c>
      <c r="I95" s="38">
        <v>2</v>
      </c>
      <c r="J95" s="44">
        <v>8</v>
      </c>
      <c r="K95" s="40">
        <f t="shared" si="3"/>
        <v>10</v>
      </c>
      <c r="L95" s="44">
        <v>5</v>
      </c>
      <c r="M95" s="44">
        <v>0</v>
      </c>
      <c r="N95" s="44">
        <v>0</v>
      </c>
      <c r="O95" s="44">
        <v>0</v>
      </c>
      <c r="P95" s="39" t="str">
        <f>IF(E95="History",VLOOKUP(A95,OPT!E$7:F$150,2),"")</f>
        <v/>
      </c>
      <c r="Q95" s="38" t="str">
        <f>IF(E95="Economics",VLOOKUP(A95,OPT!G$7:H$150,2),"")</f>
        <v/>
      </c>
      <c r="R95" s="42" t="str">
        <f>IF(C95="Hindi",VLOOKUP(A95,OPT!C$7:D$150,2),"")</f>
        <v/>
      </c>
      <c r="S95" s="42" t="str">
        <f>IF(C95="French",VLOOKUP(A95,OPT!A$7:B$150,2),"")</f>
        <v/>
      </c>
      <c r="T95" s="38"/>
    </row>
    <row r="96" spans="1:20" ht="22.5" customHeight="1">
      <c r="A96" s="34">
        <f t="shared" si="4"/>
        <v>240</v>
      </c>
      <c r="B96" s="43" t="s">
        <v>128</v>
      </c>
      <c r="C96" s="36" t="s">
        <v>38</v>
      </c>
      <c r="D96" s="36" t="s">
        <v>39</v>
      </c>
      <c r="E96" s="36" t="s">
        <v>43</v>
      </c>
      <c r="F96" s="44">
        <v>5</v>
      </c>
      <c r="G96" s="44">
        <v>0</v>
      </c>
      <c r="H96" s="38">
        <f t="shared" si="2"/>
        <v>5</v>
      </c>
      <c r="I96" s="38">
        <v>1</v>
      </c>
      <c r="J96" s="44">
        <v>5</v>
      </c>
      <c r="K96" s="40">
        <f t="shared" si="3"/>
        <v>6</v>
      </c>
      <c r="L96" s="44">
        <v>4</v>
      </c>
      <c r="M96" s="44">
        <v>0</v>
      </c>
      <c r="N96" s="44">
        <v>0</v>
      </c>
      <c r="O96" s="44">
        <v>0</v>
      </c>
      <c r="P96" s="39">
        <f>IF(E96="History",VLOOKUP(A96,OPT!E$7:F$150,2),"")</f>
        <v>5</v>
      </c>
      <c r="Q96" s="38" t="str">
        <f>IF(E96="Economics",VLOOKUP(A96,OPT!G$7:H$150,2),"")</f>
        <v/>
      </c>
      <c r="R96" s="42">
        <f>IF(C96="Hindi",VLOOKUP(A96,OPT!C$7:D$150,2),"")</f>
        <v>0</v>
      </c>
      <c r="S96" s="42" t="str">
        <f>IF(C96="French",VLOOKUP(A96,OPT!A$7:B$150,2),"")</f>
        <v/>
      </c>
      <c r="T96" s="38"/>
    </row>
    <row r="97" spans="1:20" ht="22.5" customHeight="1">
      <c r="A97" s="34">
        <f t="shared" si="4"/>
        <v>241</v>
      </c>
      <c r="B97" s="43" t="s">
        <v>129</v>
      </c>
      <c r="C97" s="36" t="s">
        <v>38</v>
      </c>
      <c r="D97" s="36" t="s">
        <v>39</v>
      </c>
      <c r="E97" s="36" t="s">
        <v>43</v>
      </c>
      <c r="F97" s="44">
        <v>6</v>
      </c>
      <c r="G97" s="44">
        <v>0</v>
      </c>
      <c r="H97" s="38">
        <f t="shared" si="2"/>
        <v>6</v>
      </c>
      <c r="I97" s="38">
        <v>2</v>
      </c>
      <c r="J97" s="44">
        <v>8</v>
      </c>
      <c r="K97" s="40">
        <f t="shared" si="3"/>
        <v>10</v>
      </c>
      <c r="L97" s="44">
        <v>5</v>
      </c>
      <c r="M97" s="44">
        <v>0</v>
      </c>
      <c r="N97" s="44">
        <v>0</v>
      </c>
      <c r="O97" s="44">
        <v>0</v>
      </c>
      <c r="P97" s="39">
        <f>IF(E97="History",VLOOKUP(A97,OPT!E$7:F$150,2),"")</f>
        <v>5</v>
      </c>
      <c r="Q97" s="38" t="str">
        <f>IF(E97="Economics",VLOOKUP(A97,OPT!G$7:H$150,2),"")</f>
        <v/>
      </c>
      <c r="R97" s="42">
        <f>IF(C97="Hindi",VLOOKUP(A97,OPT!C$7:D$150,2),"")</f>
        <v>0</v>
      </c>
      <c r="S97" s="42" t="str">
        <f>IF(C97="French",VLOOKUP(A97,OPT!A$7:B$150,2),"")</f>
        <v/>
      </c>
      <c r="T97" s="38"/>
    </row>
    <row r="98" spans="1:20" ht="22.5" customHeight="1">
      <c r="A98" s="34">
        <f t="shared" si="4"/>
        <v>242</v>
      </c>
      <c r="B98" s="43" t="s">
        <v>130</v>
      </c>
      <c r="C98" s="36" t="s">
        <v>38</v>
      </c>
      <c r="D98" s="36" t="s">
        <v>39</v>
      </c>
      <c r="E98" s="36" t="s">
        <v>40</v>
      </c>
      <c r="F98" s="44">
        <v>5</v>
      </c>
      <c r="G98" s="44">
        <v>0</v>
      </c>
      <c r="H98" s="38">
        <f t="shared" si="2"/>
        <v>5</v>
      </c>
      <c r="I98" s="38">
        <v>2</v>
      </c>
      <c r="J98" s="44">
        <v>7</v>
      </c>
      <c r="K98" s="40">
        <f t="shared" si="3"/>
        <v>9</v>
      </c>
      <c r="L98" s="44">
        <v>4</v>
      </c>
      <c r="M98" s="44">
        <v>0</v>
      </c>
      <c r="N98" s="44">
        <v>0</v>
      </c>
      <c r="O98" s="44">
        <v>0</v>
      </c>
      <c r="P98" s="39" t="str">
        <f>IF(E98="History",VLOOKUP(A98,OPT!E$7:F$150,2),"")</f>
        <v/>
      </c>
      <c r="Q98" s="38">
        <f>IF(E98="Economics",VLOOKUP(A98,OPT!G$7:H$150,2),"")</f>
        <v>3</v>
      </c>
      <c r="R98" s="42">
        <f>IF(C98="Hindi",VLOOKUP(A98,OPT!C$7:D$150,2),"")</f>
        <v>0</v>
      </c>
      <c r="S98" s="42" t="str">
        <f>IF(C98="French",VLOOKUP(A98,OPT!A$7:B$150,2),"")</f>
        <v/>
      </c>
      <c r="T98" s="38"/>
    </row>
    <row r="99" spans="1:20" ht="22.5" customHeight="1">
      <c r="A99" s="34">
        <f t="shared" si="4"/>
        <v>243</v>
      </c>
      <c r="B99" s="43" t="s">
        <v>131</v>
      </c>
      <c r="C99" s="36" t="s">
        <v>38</v>
      </c>
      <c r="D99" s="36" t="s">
        <v>39</v>
      </c>
      <c r="E99" s="36" t="s">
        <v>40</v>
      </c>
      <c r="F99" s="44">
        <v>1</v>
      </c>
      <c r="G99" s="44">
        <v>0</v>
      </c>
      <c r="H99" s="38">
        <f t="shared" si="2"/>
        <v>1</v>
      </c>
      <c r="I99" s="38">
        <v>1</v>
      </c>
      <c r="J99" s="44">
        <v>3</v>
      </c>
      <c r="K99" s="40">
        <f t="shared" si="3"/>
        <v>4</v>
      </c>
      <c r="L99" s="44">
        <v>3</v>
      </c>
      <c r="M99" s="44">
        <v>0</v>
      </c>
      <c r="N99" s="44">
        <v>0</v>
      </c>
      <c r="O99" s="44">
        <v>0</v>
      </c>
      <c r="P99" s="39" t="str">
        <f>IF(E99="History",VLOOKUP(A99,OPT!E$7:F$150,2),"")</f>
        <v/>
      </c>
      <c r="Q99" s="38">
        <f>IF(E99="Economics",VLOOKUP(A99,OPT!G$7:H$150,2),"")</f>
        <v>1</v>
      </c>
      <c r="R99" s="42">
        <f>IF(C99="Hindi",VLOOKUP(A99,OPT!C$7:D$150,2),"")</f>
        <v>0</v>
      </c>
      <c r="S99" s="42" t="str">
        <f>IF(C99="French",VLOOKUP(A99,OPT!A$7:B$150,2),"")</f>
        <v/>
      </c>
      <c r="T99" s="38"/>
    </row>
    <row r="100" spans="1:20" ht="22.5" customHeight="1">
      <c r="A100" s="34">
        <f t="shared" si="4"/>
        <v>244</v>
      </c>
      <c r="B100" s="43" t="s">
        <v>132</v>
      </c>
      <c r="C100" s="36" t="s">
        <v>38</v>
      </c>
      <c r="D100" s="36" t="s">
        <v>39</v>
      </c>
      <c r="E100" s="36" t="s">
        <v>43</v>
      </c>
      <c r="F100" s="44">
        <v>4</v>
      </c>
      <c r="G100" s="44">
        <v>0</v>
      </c>
      <c r="H100" s="38">
        <f t="shared" si="2"/>
        <v>4</v>
      </c>
      <c r="I100" s="38">
        <v>1</v>
      </c>
      <c r="J100" s="44">
        <v>4</v>
      </c>
      <c r="K100" s="40">
        <f t="shared" si="3"/>
        <v>5</v>
      </c>
      <c r="L100" s="44">
        <v>4</v>
      </c>
      <c r="M100" s="44">
        <v>0</v>
      </c>
      <c r="N100" s="44">
        <v>0</v>
      </c>
      <c r="O100" s="44">
        <v>0</v>
      </c>
      <c r="P100" s="39">
        <f>IF(E100="History",VLOOKUP(A100,OPT!E$7:F$150,2),"")</f>
        <v>3</v>
      </c>
      <c r="Q100" s="38" t="str">
        <f>IF(E100="Economics",VLOOKUP(A100,OPT!G$7:H$150,2),"")</f>
        <v/>
      </c>
      <c r="R100" s="42">
        <f>IF(C100="Hindi",VLOOKUP(A100,OPT!C$7:D$150,2),"")</f>
        <v>0</v>
      </c>
      <c r="S100" s="42" t="str">
        <f>IF(C100="French",VLOOKUP(A100,OPT!A$7:B$150,2),"")</f>
        <v/>
      </c>
      <c r="T100" s="38"/>
    </row>
    <row r="101" spans="1:20" ht="22.5" customHeight="1">
      <c r="A101" s="34">
        <f t="shared" si="4"/>
        <v>245</v>
      </c>
      <c r="B101" s="43" t="s">
        <v>133</v>
      </c>
      <c r="C101" s="36" t="s">
        <v>38</v>
      </c>
      <c r="D101" s="36" t="s">
        <v>39</v>
      </c>
      <c r="E101" s="36" t="s">
        <v>43</v>
      </c>
      <c r="F101" s="44">
        <v>5</v>
      </c>
      <c r="G101" s="44">
        <v>0</v>
      </c>
      <c r="H101" s="38">
        <f t="shared" si="2"/>
        <v>5</v>
      </c>
      <c r="I101" s="38">
        <v>2</v>
      </c>
      <c r="J101" s="44">
        <v>7</v>
      </c>
      <c r="K101" s="40">
        <f t="shared" si="3"/>
        <v>9</v>
      </c>
      <c r="L101" s="44">
        <v>4</v>
      </c>
      <c r="M101" s="44">
        <v>0</v>
      </c>
      <c r="N101" s="44">
        <v>0</v>
      </c>
      <c r="O101" s="44">
        <v>0</v>
      </c>
      <c r="P101" s="39">
        <f>IF(E101="History",VLOOKUP(A101,OPT!E$7:F$150,2),"")</f>
        <v>5</v>
      </c>
      <c r="Q101" s="38" t="str">
        <f>IF(E101="Economics",VLOOKUP(A101,OPT!G$7:H$150,2),"")</f>
        <v/>
      </c>
      <c r="R101" s="42">
        <f>IF(C101="Hindi",VLOOKUP(A101,OPT!C$7:D$150,2),"")</f>
        <v>0</v>
      </c>
      <c r="S101" s="42" t="str">
        <f>IF(C101="French",VLOOKUP(A101,OPT!A$7:B$150,2),"")</f>
        <v/>
      </c>
      <c r="T101" s="38"/>
    </row>
    <row r="102" spans="1:20" ht="22.5" customHeight="1">
      <c r="A102" s="34">
        <f t="shared" si="4"/>
        <v>246</v>
      </c>
      <c r="B102" s="43" t="s">
        <v>134</v>
      </c>
      <c r="C102" s="36" t="s">
        <v>42</v>
      </c>
      <c r="D102" s="36" t="s">
        <v>39</v>
      </c>
      <c r="E102" s="36" t="s">
        <v>43</v>
      </c>
      <c r="F102" s="44">
        <v>5</v>
      </c>
      <c r="G102" s="44">
        <v>0</v>
      </c>
      <c r="H102" s="38">
        <f t="shared" si="2"/>
        <v>5</v>
      </c>
      <c r="I102" s="38">
        <v>1</v>
      </c>
      <c r="J102" s="44">
        <v>7</v>
      </c>
      <c r="K102" s="40">
        <f t="shared" si="3"/>
        <v>8</v>
      </c>
      <c r="L102" s="44">
        <v>4</v>
      </c>
      <c r="M102" s="44">
        <v>0</v>
      </c>
      <c r="N102" s="44">
        <v>0</v>
      </c>
      <c r="O102" s="44">
        <v>0</v>
      </c>
      <c r="P102" s="39">
        <f>IF(E102="History",VLOOKUP(A102,OPT!E$7:F$150,2),"")</f>
        <v>5</v>
      </c>
      <c r="Q102" s="38" t="str">
        <f>IF(E102="Economics",VLOOKUP(A102,OPT!G$7:H$150,2),"")</f>
        <v/>
      </c>
      <c r="R102" s="42" t="str">
        <f>IF(C102="Hindi",VLOOKUP(A102,OPT!C$7:D$150,2),"")</f>
        <v/>
      </c>
      <c r="S102" s="42">
        <f>IF(C102="French",VLOOKUP(A102,OPT!A$7:B$150,2),"")</f>
        <v>0</v>
      </c>
      <c r="T102" s="38"/>
    </row>
    <row r="103" spans="1:20" ht="22.5" customHeight="1">
      <c r="A103" s="34">
        <f t="shared" si="4"/>
        <v>247</v>
      </c>
      <c r="B103" s="43" t="s">
        <v>135</v>
      </c>
      <c r="C103" s="36" t="s">
        <v>42</v>
      </c>
      <c r="D103" s="36" t="s">
        <v>39</v>
      </c>
      <c r="E103" s="36" t="s">
        <v>40</v>
      </c>
      <c r="F103" s="44">
        <v>5</v>
      </c>
      <c r="G103" s="44">
        <v>0</v>
      </c>
      <c r="H103" s="38">
        <f t="shared" si="2"/>
        <v>5</v>
      </c>
      <c r="I103" s="38">
        <v>1</v>
      </c>
      <c r="J103" s="44">
        <v>8</v>
      </c>
      <c r="K103" s="40">
        <f t="shared" si="3"/>
        <v>9</v>
      </c>
      <c r="L103" s="44">
        <v>5</v>
      </c>
      <c r="M103" s="44">
        <v>0</v>
      </c>
      <c r="N103" s="44">
        <v>0</v>
      </c>
      <c r="O103" s="44">
        <v>0</v>
      </c>
      <c r="P103" s="39" t="str">
        <f>IF(E103="History",VLOOKUP(A103,OPT!E$7:F$150,2),"")</f>
        <v/>
      </c>
      <c r="Q103" s="38">
        <f>IF(E103="Economics",VLOOKUP(A103,OPT!G$7:H$150,2),"")</f>
        <v>3</v>
      </c>
      <c r="R103" s="42" t="str">
        <f>IF(C103="Hindi",VLOOKUP(A103,OPT!C$7:D$150,2),"")</f>
        <v/>
      </c>
      <c r="S103" s="42">
        <f>IF(C103="French",VLOOKUP(A103,OPT!A$7:B$150,2),"")</f>
        <v>0</v>
      </c>
      <c r="T103" s="38"/>
    </row>
    <row r="104" spans="1:20" ht="22.5" customHeight="1">
      <c r="A104" s="34">
        <f t="shared" si="4"/>
        <v>248</v>
      </c>
      <c r="B104" s="43" t="s">
        <v>136</v>
      </c>
      <c r="C104" s="36" t="s">
        <v>38</v>
      </c>
      <c r="D104" s="36" t="s">
        <v>39</v>
      </c>
      <c r="E104" s="36" t="s">
        <v>43</v>
      </c>
      <c r="F104" s="44">
        <v>2</v>
      </c>
      <c r="G104" s="44">
        <v>0</v>
      </c>
      <c r="H104" s="38">
        <f t="shared" si="2"/>
        <v>2</v>
      </c>
      <c r="I104" s="38">
        <v>1</v>
      </c>
      <c r="J104" s="44">
        <v>4</v>
      </c>
      <c r="K104" s="40">
        <f t="shared" si="3"/>
        <v>5</v>
      </c>
      <c r="L104" s="44">
        <v>4</v>
      </c>
      <c r="M104" s="44">
        <v>0</v>
      </c>
      <c r="N104" s="44">
        <v>0</v>
      </c>
      <c r="O104" s="44">
        <v>0</v>
      </c>
      <c r="P104" s="39">
        <f>IF(E104="History",VLOOKUP(A104,OPT!E$7:F$150,2),"")</f>
        <v>4</v>
      </c>
      <c r="Q104" s="38" t="str">
        <f>IF(E104="Economics",VLOOKUP(A104,OPT!G$7:H$150,2),"")</f>
        <v/>
      </c>
      <c r="R104" s="42">
        <f>IF(C104="Hindi",VLOOKUP(A104,OPT!C$7:D$150,2),"")</f>
        <v>0</v>
      </c>
      <c r="S104" s="42" t="str">
        <f>IF(C104="French",VLOOKUP(A104,OPT!A$7:B$150,2),"")</f>
        <v/>
      </c>
      <c r="T104" s="38"/>
    </row>
    <row r="105" spans="1:20" ht="22.5" customHeight="1">
      <c r="A105" s="34">
        <f t="shared" si="4"/>
        <v>249</v>
      </c>
      <c r="B105" s="43" t="s">
        <v>137</v>
      </c>
      <c r="C105" s="36" t="s">
        <v>38</v>
      </c>
      <c r="D105" s="36" t="s">
        <v>39</v>
      </c>
      <c r="E105" s="36" t="s">
        <v>43</v>
      </c>
      <c r="F105" s="44">
        <v>2</v>
      </c>
      <c r="G105" s="44">
        <v>0</v>
      </c>
      <c r="H105" s="38">
        <f t="shared" si="2"/>
        <v>2</v>
      </c>
      <c r="I105" s="38">
        <v>0</v>
      </c>
      <c r="J105" s="44">
        <v>5</v>
      </c>
      <c r="K105" s="40">
        <f t="shared" si="3"/>
        <v>5</v>
      </c>
      <c r="L105" s="44">
        <v>4</v>
      </c>
      <c r="M105" s="44">
        <v>0</v>
      </c>
      <c r="N105" s="44">
        <v>0</v>
      </c>
      <c r="O105" s="44">
        <v>0</v>
      </c>
      <c r="P105" s="39">
        <f>IF(E105="History",VLOOKUP(A105,OPT!E$7:F$150,2),"")</f>
        <v>2</v>
      </c>
      <c r="Q105" s="38" t="str">
        <f>IF(E105="Economics",VLOOKUP(A105,OPT!G$7:H$150,2),"")</f>
        <v/>
      </c>
      <c r="R105" s="42">
        <f>IF(C105="Hindi",VLOOKUP(A105,OPT!C$7:D$150,2),"")</f>
        <v>0</v>
      </c>
      <c r="S105" s="42" t="str">
        <f>IF(C105="French",VLOOKUP(A105,OPT!A$7:B$150,2),"")</f>
        <v/>
      </c>
      <c r="T105" s="38"/>
    </row>
    <row r="106" spans="1:20" ht="22.5" customHeight="1">
      <c r="A106" s="34">
        <f t="shared" si="4"/>
        <v>250</v>
      </c>
      <c r="B106" s="43" t="s">
        <v>138</v>
      </c>
      <c r="C106" s="36" t="s">
        <v>38</v>
      </c>
      <c r="D106" s="36" t="s">
        <v>39</v>
      </c>
      <c r="E106" s="36" t="s">
        <v>40</v>
      </c>
      <c r="F106" s="44">
        <v>6</v>
      </c>
      <c r="G106" s="44">
        <v>0</v>
      </c>
      <c r="H106" s="38">
        <f t="shared" si="2"/>
        <v>6</v>
      </c>
      <c r="I106" s="38">
        <v>2</v>
      </c>
      <c r="J106" s="44">
        <v>8</v>
      </c>
      <c r="K106" s="40">
        <f t="shared" si="3"/>
        <v>10</v>
      </c>
      <c r="L106" s="44">
        <v>5</v>
      </c>
      <c r="M106" s="44">
        <v>0</v>
      </c>
      <c r="N106" s="44">
        <v>0</v>
      </c>
      <c r="O106" s="44">
        <v>0</v>
      </c>
      <c r="P106" s="39" t="str">
        <f>IF(E106="History",VLOOKUP(A106,OPT!E$7:F$150,2),"")</f>
        <v/>
      </c>
      <c r="Q106" s="38">
        <f>IF(E106="Economics",VLOOKUP(A106,OPT!G$7:H$150,2),"")</f>
        <v>3</v>
      </c>
      <c r="R106" s="42">
        <f>IF(C106="Hindi",VLOOKUP(A106,OPT!C$7:D$150,2),"")</f>
        <v>0</v>
      </c>
      <c r="S106" s="42" t="str">
        <f>IF(C106="French",VLOOKUP(A106,OPT!A$7:B$150,2),"")</f>
        <v/>
      </c>
      <c r="T106" s="38"/>
    </row>
    <row r="107" spans="1:20" ht="22.5" customHeight="1">
      <c r="A107" s="34">
        <f t="shared" si="4"/>
        <v>251</v>
      </c>
      <c r="B107" s="43" t="s">
        <v>139</v>
      </c>
      <c r="C107" s="36" t="s">
        <v>38</v>
      </c>
      <c r="D107" s="36" t="s">
        <v>39</v>
      </c>
      <c r="E107" s="36" t="s">
        <v>43</v>
      </c>
      <c r="F107" s="44">
        <v>5</v>
      </c>
      <c r="G107" s="44">
        <v>0</v>
      </c>
      <c r="H107" s="38">
        <f t="shared" si="2"/>
        <v>5</v>
      </c>
      <c r="I107" s="38">
        <v>2</v>
      </c>
      <c r="J107" s="44">
        <v>6</v>
      </c>
      <c r="K107" s="40">
        <f t="shared" si="3"/>
        <v>8</v>
      </c>
      <c r="L107" s="44">
        <v>5</v>
      </c>
      <c r="M107" s="44">
        <v>0</v>
      </c>
      <c r="N107" s="44">
        <v>0</v>
      </c>
      <c r="O107" s="44">
        <v>0</v>
      </c>
      <c r="P107" s="39">
        <f>IF(E107="History",VLOOKUP(A107,OPT!E$7:F$150,2),"")</f>
        <v>5</v>
      </c>
      <c r="Q107" s="38" t="str">
        <f>IF(E107="Economics",VLOOKUP(A107,OPT!G$7:H$150,2),"")</f>
        <v/>
      </c>
      <c r="R107" s="42">
        <f>IF(C107="Hindi",VLOOKUP(A107,OPT!C$7:D$150,2),"")</f>
        <v>0</v>
      </c>
      <c r="S107" s="42" t="str">
        <f>IF(C107="French",VLOOKUP(A107,OPT!A$7:B$150,2),"")</f>
        <v/>
      </c>
      <c r="T107" s="38"/>
    </row>
    <row r="108" spans="1:20" ht="22.5" customHeight="1">
      <c r="A108" s="34">
        <f t="shared" si="4"/>
        <v>252</v>
      </c>
      <c r="B108" s="43" t="s">
        <v>140</v>
      </c>
      <c r="C108" s="36" t="s">
        <v>38</v>
      </c>
      <c r="D108" s="36" t="s">
        <v>39</v>
      </c>
      <c r="E108" s="36" t="s">
        <v>43</v>
      </c>
      <c r="F108" s="44">
        <v>3</v>
      </c>
      <c r="G108" s="44">
        <v>0</v>
      </c>
      <c r="H108" s="38">
        <f t="shared" si="2"/>
        <v>3</v>
      </c>
      <c r="I108" s="38">
        <v>2</v>
      </c>
      <c r="J108" s="44">
        <v>5</v>
      </c>
      <c r="K108" s="40">
        <f t="shared" si="3"/>
        <v>7</v>
      </c>
      <c r="L108" s="44">
        <v>3</v>
      </c>
      <c r="M108" s="44">
        <v>0</v>
      </c>
      <c r="N108" s="44">
        <v>0</v>
      </c>
      <c r="O108" s="44">
        <v>0</v>
      </c>
      <c r="P108" s="39">
        <f>IF(E108="History",VLOOKUP(A108,OPT!E$7:F$150,2),"")</f>
        <v>4</v>
      </c>
      <c r="Q108" s="38" t="str">
        <f>IF(E108="Economics",VLOOKUP(A108,OPT!G$7:H$150,2),"")</f>
        <v/>
      </c>
      <c r="R108" s="42">
        <f>IF(C108="Hindi",VLOOKUP(A108,OPT!C$7:D$150,2),"")</f>
        <v>0</v>
      </c>
      <c r="S108" s="42" t="str">
        <f>IF(C108="French",VLOOKUP(A108,OPT!A$7:B$150,2),"")</f>
        <v/>
      </c>
      <c r="T108" s="38"/>
    </row>
    <row r="109" spans="1:20" ht="22.5" customHeight="1">
      <c r="A109" s="34">
        <f t="shared" si="4"/>
        <v>253</v>
      </c>
      <c r="B109" s="43" t="s">
        <v>141</v>
      </c>
      <c r="C109" s="36" t="s">
        <v>38</v>
      </c>
      <c r="D109" s="36" t="s">
        <v>39</v>
      </c>
      <c r="E109" s="36" t="s">
        <v>40</v>
      </c>
      <c r="F109" s="44">
        <v>6</v>
      </c>
      <c r="G109" s="44">
        <v>0</v>
      </c>
      <c r="H109" s="38">
        <f t="shared" si="2"/>
        <v>6</v>
      </c>
      <c r="I109" s="38">
        <v>2</v>
      </c>
      <c r="J109" s="44">
        <v>8</v>
      </c>
      <c r="K109" s="40">
        <f t="shared" si="3"/>
        <v>10</v>
      </c>
      <c r="L109" s="44">
        <v>5</v>
      </c>
      <c r="M109" s="44">
        <v>0</v>
      </c>
      <c r="N109" s="44">
        <v>0</v>
      </c>
      <c r="O109" s="44">
        <v>0</v>
      </c>
      <c r="P109" s="39" t="str">
        <f>IF(E109="History",VLOOKUP(A109,OPT!E$7:F$150,2),"")</f>
        <v/>
      </c>
      <c r="Q109" s="38">
        <f>IF(E109="Economics",VLOOKUP(A109,OPT!G$7:H$150,2),"")</f>
        <v>3</v>
      </c>
      <c r="R109" s="42">
        <f>IF(C109="Hindi",VLOOKUP(A109,OPT!C$7:D$150,2),"")</f>
        <v>0</v>
      </c>
      <c r="S109" s="42" t="str">
        <f>IF(C109="French",VLOOKUP(A109,OPT!A$7:B$150,2),"")</f>
        <v/>
      </c>
      <c r="T109" s="38"/>
    </row>
    <row r="110" spans="1:20" ht="22.5" customHeight="1">
      <c r="A110" s="34">
        <f t="shared" si="4"/>
        <v>254</v>
      </c>
      <c r="B110" s="43" t="s">
        <v>142</v>
      </c>
      <c r="C110" s="36" t="s">
        <v>42</v>
      </c>
      <c r="D110" s="36" t="s">
        <v>39</v>
      </c>
      <c r="E110" s="36" t="s">
        <v>43</v>
      </c>
      <c r="F110" s="44">
        <v>6</v>
      </c>
      <c r="G110" s="44">
        <v>0</v>
      </c>
      <c r="H110" s="38">
        <f t="shared" si="2"/>
        <v>6</v>
      </c>
      <c r="I110" s="38">
        <v>1</v>
      </c>
      <c r="J110" s="44">
        <v>7</v>
      </c>
      <c r="K110" s="40">
        <f t="shared" si="3"/>
        <v>8</v>
      </c>
      <c r="L110" s="44">
        <v>5</v>
      </c>
      <c r="M110" s="44">
        <v>0</v>
      </c>
      <c r="N110" s="44">
        <v>0</v>
      </c>
      <c r="O110" s="44">
        <v>0</v>
      </c>
      <c r="P110" s="39">
        <f>IF(E110="History",VLOOKUP(A110,OPT!E$7:F$150,2),"")</f>
        <v>5</v>
      </c>
      <c r="Q110" s="38" t="str">
        <f>IF(E110="Economics",VLOOKUP(A110,OPT!G$7:H$150,2),"")</f>
        <v/>
      </c>
      <c r="R110" s="42" t="str">
        <f>IF(C110="Hindi",VLOOKUP(A110,OPT!C$7:D$150,2),"")</f>
        <v/>
      </c>
      <c r="S110" s="42">
        <f>IF(C110="French",VLOOKUP(A110,OPT!A$7:B$150,2),"")</f>
        <v>0</v>
      </c>
      <c r="T110" s="38"/>
    </row>
    <row r="111" spans="1:20" ht="22.5" customHeight="1">
      <c r="A111" s="34">
        <f t="shared" si="4"/>
        <v>255</v>
      </c>
      <c r="B111" s="43" t="s">
        <v>143</v>
      </c>
      <c r="C111" s="36" t="s">
        <v>38</v>
      </c>
      <c r="D111" s="36" t="s">
        <v>39</v>
      </c>
      <c r="E111" s="36" t="s">
        <v>43</v>
      </c>
      <c r="F111" s="44">
        <v>0</v>
      </c>
      <c r="G111" s="44">
        <v>0</v>
      </c>
      <c r="H111" s="38">
        <f t="shared" si="2"/>
        <v>0</v>
      </c>
      <c r="I111" s="38">
        <v>1</v>
      </c>
      <c r="J111" s="44">
        <v>5</v>
      </c>
      <c r="K111" s="40">
        <f t="shared" si="3"/>
        <v>6</v>
      </c>
      <c r="L111" s="44">
        <v>1</v>
      </c>
      <c r="M111" s="44">
        <v>0</v>
      </c>
      <c r="N111" s="44">
        <v>0</v>
      </c>
      <c r="O111" s="44">
        <v>0</v>
      </c>
      <c r="P111" s="39">
        <f>IF(E111="History",VLOOKUP(A111,OPT!E$7:F$150,2),"")</f>
        <v>1</v>
      </c>
      <c r="Q111" s="38" t="str">
        <f>IF(E111="Economics",VLOOKUP(A111,OPT!G$7:H$150,2),"")</f>
        <v/>
      </c>
      <c r="R111" s="42">
        <f>IF(C111="Hindi",VLOOKUP(A111,OPT!C$7:D$150,2),"")</f>
        <v>0</v>
      </c>
      <c r="S111" s="42" t="str">
        <f>IF(C111="French",VLOOKUP(A111,OPT!A$7:B$150,2),"")</f>
        <v/>
      </c>
      <c r="T111" s="38"/>
    </row>
    <row r="112" spans="1:20" ht="22.5" customHeight="1">
      <c r="A112" s="34">
        <f t="shared" si="4"/>
        <v>256</v>
      </c>
      <c r="B112" s="43" t="s">
        <v>144</v>
      </c>
      <c r="C112" s="36" t="s">
        <v>38</v>
      </c>
      <c r="D112" s="36" t="s">
        <v>39</v>
      </c>
      <c r="E112" s="36" t="s">
        <v>43</v>
      </c>
      <c r="F112" s="44">
        <v>5</v>
      </c>
      <c r="G112" s="44">
        <v>0</v>
      </c>
      <c r="H112" s="38">
        <f t="shared" si="2"/>
        <v>5</v>
      </c>
      <c r="I112" s="38">
        <v>1</v>
      </c>
      <c r="J112" s="44">
        <v>6</v>
      </c>
      <c r="K112" s="40">
        <f t="shared" si="3"/>
        <v>7</v>
      </c>
      <c r="L112" s="44">
        <v>5</v>
      </c>
      <c r="M112" s="44">
        <v>0</v>
      </c>
      <c r="N112" s="44">
        <v>0</v>
      </c>
      <c r="O112" s="44">
        <v>0</v>
      </c>
      <c r="P112" s="39">
        <f>IF(E112="History",VLOOKUP(A112,OPT!E$7:F$150,2),"")</f>
        <v>4</v>
      </c>
      <c r="Q112" s="38" t="str">
        <f>IF(E112="Economics",VLOOKUP(A112,OPT!G$7:H$150,2),"")</f>
        <v/>
      </c>
      <c r="R112" s="42">
        <f>IF(C112="Hindi",VLOOKUP(A112,OPT!C$7:D$150,2),"")</f>
        <v>0</v>
      </c>
      <c r="S112" s="42" t="str">
        <f>IF(C112="French",VLOOKUP(A112,OPT!A$7:B$150,2),"")</f>
        <v/>
      </c>
      <c r="T112" s="38"/>
    </row>
    <row r="113" spans="1:20" ht="22.5" customHeight="1">
      <c r="A113" s="34">
        <f t="shared" si="4"/>
        <v>257</v>
      </c>
      <c r="B113" s="43" t="s">
        <v>44</v>
      </c>
      <c r="C113" s="36" t="s">
        <v>45</v>
      </c>
      <c r="D113" s="36" t="s">
        <v>45</v>
      </c>
      <c r="E113" s="36" t="s">
        <v>45</v>
      </c>
      <c r="F113" s="44">
        <v>6</v>
      </c>
      <c r="G113" s="44">
        <v>0</v>
      </c>
      <c r="H113" s="38">
        <f t="shared" si="2"/>
        <v>6</v>
      </c>
      <c r="I113" s="38">
        <v>2</v>
      </c>
      <c r="J113" s="44">
        <v>7</v>
      </c>
      <c r="K113" s="40">
        <f t="shared" si="3"/>
        <v>9</v>
      </c>
      <c r="L113" s="44">
        <v>4</v>
      </c>
      <c r="M113" s="44">
        <v>0</v>
      </c>
      <c r="N113" s="44">
        <v>0</v>
      </c>
      <c r="O113" s="44">
        <v>0</v>
      </c>
      <c r="P113" s="39" t="str">
        <f>IF(E113="History",VLOOKUP(A113,OPT!E$7:F$150,2),"")</f>
        <v/>
      </c>
      <c r="Q113" s="38" t="str">
        <f>IF(E113="Economics",VLOOKUP(A113,OPT!G$7:H$150,2),"")</f>
        <v/>
      </c>
      <c r="R113" s="42" t="str">
        <f>IF(C113="Hindi",VLOOKUP(A113,OPT!C$7:D$150,2),"")</f>
        <v/>
      </c>
      <c r="S113" s="42" t="str">
        <f>IF(C113="French",VLOOKUP(A113,OPT!A$7:B$150,2),"")</f>
        <v/>
      </c>
      <c r="T113" s="38"/>
    </row>
    <row r="114" spans="1:20" ht="22.5" customHeight="1">
      <c r="A114" s="34">
        <f t="shared" si="4"/>
        <v>258</v>
      </c>
      <c r="B114" s="43" t="s">
        <v>145</v>
      </c>
      <c r="C114" s="36" t="s">
        <v>42</v>
      </c>
      <c r="D114" s="36" t="s">
        <v>39</v>
      </c>
      <c r="E114" s="36" t="s">
        <v>43</v>
      </c>
      <c r="F114" s="44">
        <v>3</v>
      </c>
      <c r="G114" s="44">
        <v>0</v>
      </c>
      <c r="H114" s="38">
        <f t="shared" si="2"/>
        <v>3</v>
      </c>
      <c r="I114" s="38">
        <v>0</v>
      </c>
      <c r="J114" s="44">
        <v>5</v>
      </c>
      <c r="K114" s="40">
        <f t="shared" si="3"/>
        <v>5</v>
      </c>
      <c r="L114" s="44">
        <v>4</v>
      </c>
      <c r="M114" s="44">
        <v>0</v>
      </c>
      <c r="N114" s="44">
        <v>0</v>
      </c>
      <c r="O114" s="44">
        <v>0</v>
      </c>
      <c r="P114" s="39">
        <f>IF(E114="History",VLOOKUP(A114,OPT!E$7:F$150,2),"")</f>
        <v>3</v>
      </c>
      <c r="Q114" s="38" t="str">
        <f>IF(E114="Economics",VLOOKUP(A114,OPT!G$7:H$150,2),"")</f>
        <v/>
      </c>
      <c r="R114" s="42" t="str">
        <f>IF(C114="Hindi",VLOOKUP(A114,OPT!C$7:D$150,2),"")</f>
        <v/>
      </c>
      <c r="S114" s="42">
        <f>IF(C114="French",VLOOKUP(A114,OPT!A$7:B$150,2),"")</f>
        <v>0</v>
      </c>
      <c r="T114" s="38"/>
    </row>
    <row r="115" spans="1:20" ht="22.5" customHeight="1">
      <c r="A115" s="34">
        <f t="shared" si="4"/>
        <v>259</v>
      </c>
      <c r="B115" s="43" t="s">
        <v>146</v>
      </c>
      <c r="C115" s="36" t="s">
        <v>38</v>
      </c>
      <c r="D115" s="36" t="s">
        <v>39</v>
      </c>
      <c r="E115" s="36" t="s">
        <v>43</v>
      </c>
      <c r="F115" s="44">
        <v>0</v>
      </c>
      <c r="G115" s="44">
        <v>0</v>
      </c>
      <c r="H115" s="38">
        <f t="shared" si="2"/>
        <v>0</v>
      </c>
      <c r="I115" s="38">
        <v>2</v>
      </c>
      <c r="J115" s="44">
        <v>3</v>
      </c>
      <c r="K115" s="40">
        <f t="shared" si="3"/>
        <v>5</v>
      </c>
      <c r="L115" s="44">
        <v>3</v>
      </c>
      <c r="M115" s="44">
        <v>0</v>
      </c>
      <c r="N115" s="44">
        <v>0</v>
      </c>
      <c r="O115" s="44">
        <v>0</v>
      </c>
      <c r="P115" s="39">
        <f>IF(E115="History",VLOOKUP(A115,OPT!E$7:F$150,2),"")</f>
        <v>4</v>
      </c>
      <c r="Q115" s="38" t="str">
        <f>IF(E115="Economics",VLOOKUP(A115,OPT!G$7:H$150,2),"")</f>
        <v/>
      </c>
      <c r="R115" s="42">
        <f>IF(C115="Hindi",VLOOKUP(A115,OPT!C$7:D$150,2),"")</f>
        <v>0</v>
      </c>
      <c r="S115" s="42" t="str">
        <f>IF(C115="French",VLOOKUP(A115,OPT!A$7:B$150,2),"")</f>
        <v/>
      </c>
      <c r="T115" s="38"/>
    </row>
    <row r="116" spans="1:20" ht="22.5" customHeight="1">
      <c r="A116" s="34">
        <f t="shared" si="4"/>
        <v>260</v>
      </c>
      <c r="B116" s="43" t="s">
        <v>147</v>
      </c>
      <c r="C116" s="36" t="s">
        <v>42</v>
      </c>
      <c r="D116" s="36" t="s">
        <v>39</v>
      </c>
      <c r="E116" s="36" t="s">
        <v>43</v>
      </c>
      <c r="F116" s="44">
        <v>4</v>
      </c>
      <c r="G116" s="44">
        <v>0</v>
      </c>
      <c r="H116" s="38">
        <f t="shared" si="2"/>
        <v>4</v>
      </c>
      <c r="I116" s="38">
        <v>2</v>
      </c>
      <c r="J116" s="44">
        <v>7</v>
      </c>
      <c r="K116" s="40">
        <f t="shared" si="3"/>
        <v>9</v>
      </c>
      <c r="L116" s="44">
        <v>2</v>
      </c>
      <c r="M116" s="44">
        <v>0</v>
      </c>
      <c r="N116" s="44">
        <v>0</v>
      </c>
      <c r="O116" s="44">
        <v>0</v>
      </c>
      <c r="P116" s="39">
        <f>IF(E116="History",VLOOKUP(A116,OPT!E$7:F$150,2),"")</f>
        <v>5</v>
      </c>
      <c r="Q116" s="38" t="str">
        <f>IF(E116="Economics",VLOOKUP(A116,OPT!G$7:H$150,2),"")</f>
        <v/>
      </c>
      <c r="R116" s="42" t="str">
        <f>IF(C116="Hindi",VLOOKUP(A116,OPT!C$7:D$150,2),"")</f>
        <v/>
      </c>
      <c r="S116" s="42">
        <f>IF(C116="French",VLOOKUP(A116,OPT!A$7:B$150,2),"")</f>
        <v>0</v>
      </c>
      <c r="T116" s="38"/>
    </row>
    <row r="117" spans="1:20" ht="22.5" customHeight="1">
      <c r="A117" s="34">
        <f t="shared" si="4"/>
        <v>261</v>
      </c>
      <c r="B117" s="43" t="s">
        <v>148</v>
      </c>
      <c r="C117" s="36" t="s">
        <v>38</v>
      </c>
      <c r="D117" s="36" t="s">
        <v>39</v>
      </c>
      <c r="E117" s="36" t="s">
        <v>40</v>
      </c>
      <c r="F117" s="44">
        <v>6</v>
      </c>
      <c r="G117" s="44">
        <v>0</v>
      </c>
      <c r="H117" s="38">
        <f t="shared" si="2"/>
        <v>6</v>
      </c>
      <c r="I117" s="38">
        <v>2</v>
      </c>
      <c r="J117" s="44">
        <v>8</v>
      </c>
      <c r="K117" s="40">
        <f t="shared" si="3"/>
        <v>10</v>
      </c>
      <c r="L117" s="44">
        <v>5</v>
      </c>
      <c r="M117" s="44">
        <v>0</v>
      </c>
      <c r="N117" s="44">
        <v>0</v>
      </c>
      <c r="O117" s="44">
        <v>0</v>
      </c>
      <c r="P117" s="39" t="str">
        <f>IF(E117="History",VLOOKUP(A117,OPT!E$7:F$150,2),"")</f>
        <v/>
      </c>
      <c r="Q117" s="38">
        <f>IF(E117="Economics",VLOOKUP(A117,OPT!G$7:H$150,2),"")</f>
        <v>3</v>
      </c>
      <c r="R117" s="42">
        <f>IF(C117="Hindi",VLOOKUP(A117,OPT!C$7:D$150,2),"")</f>
        <v>0</v>
      </c>
      <c r="S117" s="42" t="str">
        <f>IF(C117="French",VLOOKUP(A117,OPT!A$7:B$150,2),"")</f>
        <v/>
      </c>
      <c r="T117" s="38"/>
    </row>
    <row r="118" spans="1:20" ht="22.5" customHeight="1">
      <c r="A118" s="34">
        <f t="shared" si="4"/>
        <v>262</v>
      </c>
      <c r="B118" s="43" t="s">
        <v>149</v>
      </c>
      <c r="C118" s="36" t="s">
        <v>38</v>
      </c>
      <c r="D118" s="36" t="s">
        <v>39</v>
      </c>
      <c r="E118" s="36" t="s">
        <v>43</v>
      </c>
      <c r="F118" s="44">
        <v>4</v>
      </c>
      <c r="G118" s="44">
        <v>0</v>
      </c>
      <c r="H118" s="38">
        <f t="shared" si="2"/>
        <v>4</v>
      </c>
      <c r="I118" s="38">
        <v>2</v>
      </c>
      <c r="J118" s="44">
        <v>7</v>
      </c>
      <c r="K118" s="40">
        <f t="shared" si="3"/>
        <v>9</v>
      </c>
      <c r="L118" s="44">
        <v>3</v>
      </c>
      <c r="M118" s="44">
        <v>0</v>
      </c>
      <c r="N118" s="44">
        <v>0</v>
      </c>
      <c r="O118" s="44">
        <v>0</v>
      </c>
      <c r="P118" s="39">
        <f>IF(E118="History",VLOOKUP(A118,OPT!E$7:F$150,2),"")</f>
        <v>5</v>
      </c>
      <c r="Q118" s="38" t="str">
        <f>IF(E118="Economics",VLOOKUP(A118,OPT!G$7:H$150,2),"")</f>
        <v/>
      </c>
      <c r="R118" s="42">
        <f>IF(C118="Hindi",VLOOKUP(A118,OPT!C$7:D$150,2),"")</f>
        <v>0</v>
      </c>
      <c r="S118" s="42" t="str">
        <f>IF(C118="French",VLOOKUP(A118,OPT!A$7:B$150,2),"")</f>
        <v/>
      </c>
      <c r="T118" s="38"/>
    </row>
    <row r="119" spans="1:20" ht="22.5" customHeight="1">
      <c r="A119" s="34">
        <f t="shared" si="4"/>
        <v>263</v>
      </c>
      <c r="B119" s="43" t="s">
        <v>150</v>
      </c>
      <c r="C119" s="36" t="s">
        <v>38</v>
      </c>
      <c r="D119" s="36" t="s">
        <v>39</v>
      </c>
      <c r="E119" s="36" t="s">
        <v>43</v>
      </c>
      <c r="F119" s="44">
        <v>6</v>
      </c>
      <c r="G119" s="44">
        <v>0</v>
      </c>
      <c r="H119" s="38">
        <f t="shared" si="2"/>
        <v>6</v>
      </c>
      <c r="I119" s="38">
        <v>2</v>
      </c>
      <c r="J119" s="44">
        <v>7</v>
      </c>
      <c r="K119" s="40">
        <f t="shared" si="3"/>
        <v>9</v>
      </c>
      <c r="L119" s="44">
        <v>5</v>
      </c>
      <c r="M119" s="44">
        <v>0</v>
      </c>
      <c r="N119" s="44">
        <v>0</v>
      </c>
      <c r="O119" s="44">
        <v>0</v>
      </c>
      <c r="P119" s="39">
        <f>IF(E119="History",VLOOKUP(A119,OPT!E$7:F$150,2),"")</f>
        <v>5</v>
      </c>
      <c r="Q119" s="38" t="str">
        <f>IF(E119="Economics",VLOOKUP(A119,OPT!G$7:H$150,2),"")</f>
        <v/>
      </c>
      <c r="R119" s="42">
        <f>IF(C119="Hindi",VLOOKUP(A119,OPT!C$7:D$150,2),"")</f>
        <v>0</v>
      </c>
      <c r="S119" s="42" t="str">
        <f>IF(C119="French",VLOOKUP(A119,OPT!A$7:B$150,2),"")</f>
        <v/>
      </c>
      <c r="T119" s="38"/>
    </row>
    <row r="120" spans="1:20" ht="22.5" customHeight="1">
      <c r="A120" s="34">
        <f t="shared" si="4"/>
        <v>264</v>
      </c>
      <c r="B120" s="43" t="s">
        <v>151</v>
      </c>
      <c r="C120" s="36" t="s">
        <v>42</v>
      </c>
      <c r="D120" s="36" t="s">
        <v>39</v>
      </c>
      <c r="E120" s="36" t="s">
        <v>43</v>
      </c>
      <c r="F120" s="44">
        <v>6</v>
      </c>
      <c r="G120" s="44">
        <v>0</v>
      </c>
      <c r="H120" s="38">
        <f t="shared" si="2"/>
        <v>6</v>
      </c>
      <c r="I120" s="38">
        <v>2</v>
      </c>
      <c r="J120" s="44">
        <v>8</v>
      </c>
      <c r="K120" s="40">
        <f t="shared" si="3"/>
        <v>10</v>
      </c>
      <c r="L120" s="44">
        <v>4</v>
      </c>
      <c r="M120" s="44">
        <v>0</v>
      </c>
      <c r="N120" s="44">
        <v>0</v>
      </c>
      <c r="O120" s="44">
        <v>0</v>
      </c>
      <c r="P120" s="39">
        <f>IF(E120="History",VLOOKUP(A120,OPT!E$7:F$150,2),"")</f>
        <v>5</v>
      </c>
      <c r="Q120" s="38" t="str">
        <f>IF(E120="Economics",VLOOKUP(A120,OPT!G$7:H$150,2),"")</f>
        <v/>
      </c>
      <c r="R120" s="42" t="str">
        <f>IF(C120="Hindi",VLOOKUP(A120,OPT!C$7:D$150,2),"")</f>
        <v/>
      </c>
      <c r="S120" s="42">
        <f>IF(C120="French",VLOOKUP(A120,OPT!A$7:B$150,2),"")</f>
        <v>0</v>
      </c>
      <c r="T120" s="38"/>
    </row>
    <row r="121" spans="1:20" ht="22.5" customHeight="1">
      <c r="A121" s="34">
        <f t="shared" si="4"/>
        <v>265</v>
      </c>
      <c r="B121" s="43" t="s">
        <v>152</v>
      </c>
      <c r="C121" s="36" t="s">
        <v>38</v>
      </c>
      <c r="D121" s="36" t="s">
        <v>39</v>
      </c>
      <c r="E121" s="36" t="s">
        <v>43</v>
      </c>
      <c r="F121" s="44">
        <v>6</v>
      </c>
      <c r="G121" s="44">
        <v>0</v>
      </c>
      <c r="H121" s="38">
        <f t="shared" si="2"/>
        <v>6</v>
      </c>
      <c r="I121" s="38">
        <v>2</v>
      </c>
      <c r="J121" s="44">
        <v>8</v>
      </c>
      <c r="K121" s="40">
        <f t="shared" si="3"/>
        <v>10</v>
      </c>
      <c r="L121" s="44">
        <v>5</v>
      </c>
      <c r="M121" s="44">
        <v>0</v>
      </c>
      <c r="N121" s="44">
        <v>0</v>
      </c>
      <c r="O121" s="44">
        <v>0</v>
      </c>
      <c r="P121" s="39">
        <f>IF(E121="History",VLOOKUP(A121,OPT!E$7:F$150,2),"")</f>
        <v>5</v>
      </c>
      <c r="Q121" s="38" t="str">
        <f>IF(E121="Economics",VLOOKUP(A121,OPT!G$7:H$150,2),"")</f>
        <v/>
      </c>
      <c r="R121" s="42">
        <f>IF(C121="Hindi",VLOOKUP(A121,OPT!C$7:D$150,2),"")</f>
        <v>0</v>
      </c>
      <c r="S121" s="42" t="str">
        <f>IF(C121="French",VLOOKUP(A121,OPT!A$7:B$150,2),"")</f>
        <v/>
      </c>
      <c r="T121" s="38"/>
    </row>
    <row r="122" spans="1:20" ht="22.5" customHeight="1">
      <c r="A122" s="34">
        <f t="shared" si="4"/>
        <v>266</v>
      </c>
      <c r="B122" s="43" t="s">
        <v>153</v>
      </c>
      <c r="C122" s="36" t="s">
        <v>38</v>
      </c>
      <c r="D122" s="36" t="s">
        <v>39</v>
      </c>
      <c r="E122" s="36" t="s">
        <v>43</v>
      </c>
      <c r="F122" s="44">
        <v>6</v>
      </c>
      <c r="G122" s="44">
        <v>0</v>
      </c>
      <c r="H122" s="38">
        <f t="shared" si="2"/>
        <v>6</v>
      </c>
      <c r="I122" s="38">
        <v>2</v>
      </c>
      <c r="J122" s="44">
        <v>7</v>
      </c>
      <c r="K122" s="40">
        <f t="shared" si="3"/>
        <v>9</v>
      </c>
      <c r="L122" s="44">
        <v>4</v>
      </c>
      <c r="M122" s="44">
        <v>0</v>
      </c>
      <c r="N122" s="44">
        <v>0</v>
      </c>
      <c r="O122" s="44">
        <v>0</v>
      </c>
      <c r="P122" s="39">
        <f>IF(E122="History",VLOOKUP(A122,OPT!E$7:F$150,2),"")</f>
        <v>4</v>
      </c>
      <c r="Q122" s="38" t="str">
        <f>IF(E122="Economics",VLOOKUP(A122,OPT!G$7:H$150,2),"")</f>
        <v/>
      </c>
      <c r="R122" s="42">
        <f>IF(C122="Hindi",VLOOKUP(A122,OPT!C$7:D$150,2),"")</f>
        <v>0</v>
      </c>
      <c r="S122" s="42" t="str">
        <f>IF(C122="French",VLOOKUP(A122,OPT!A$7:B$150,2),"")</f>
        <v/>
      </c>
      <c r="T122" s="38"/>
    </row>
    <row r="123" spans="1:20" ht="22.5" customHeight="1">
      <c r="A123" s="34">
        <f t="shared" si="4"/>
        <v>267</v>
      </c>
      <c r="B123" s="43" t="s">
        <v>154</v>
      </c>
      <c r="C123" s="36" t="s">
        <v>38</v>
      </c>
      <c r="D123" s="36" t="s">
        <v>39</v>
      </c>
      <c r="E123" s="36" t="s">
        <v>43</v>
      </c>
      <c r="F123" s="44">
        <v>6</v>
      </c>
      <c r="G123" s="44">
        <v>0</v>
      </c>
      <c r="H123" s="38">
        <f t="shared" si="2"/>
        <v>6</v>
      </c>
      <c r="I123" s="38">
        <v>2</v>
      </c>
      <c r="J123" s="44">
        <v>8</v>
      </c>
      <c r="K123" s="40">
        <f t="shared" si="3"/>
        <v>10</v>
      </c>
      <c r="L123" s="44">
        <v>5</v>
      </c>
      <c r="M123" s="44">
        <v>0</v>
      </c>
      <c r="N123" s="44">
        <v>0</v>
      </c>
      <c r="O123" s="44">
        <v>0</v>
      </c>
      <c r="P123" s="39">
        <f>IF(E123="History",VLOOKUP(A123,OPT!E$7:F$150,2),"")</f>
        <v>4</v>
      </c>
      <c r="Q123" s="38" t="str">
        <f>IF(E123="Economics",VLOOKUP(A123,OPT!G$7:H$150,2),"")</f>
        <v/>
      </c>
      <c r="R123" s="42">
        <f>IF(C123="Hindi",VLOOKUP(A123,OPT!C$7:D$150,2),"")</f>
        <v>0</v>
      </c>
      <c r="S123" s="42" t="str">
        <f>IF(C123="French",VLOOKUP(A123,OPT!A$7:B$150,2),"")</f>
        <v/>
      </c>
      <c r="T123" s="38"/>
    </row>
    <row r="124" spans="1:20" ht="22.5" customHeight="1">
      <c r="A124" s="34">
        <f t="shared" si="4"/>
        <v>268</v>
      </c>
      <c r="B124" s="43" t="s">
        <v>155</v>
      </c>
      <c r="C124" s="36" t="s">
        <v>38</v>
      </c>
      <c r="D124" s="36" t="s">
        <v>39</v>
      </c>
      <c r="E124" s="36" t="s">
        <v>43</v>
      </c>
      <c r="F124" s="44">
        <v>0</v>
      </c>
      <c r="G124" s="44">
        <v>0</v>
      </c>
      <c r="H124" s="38">
        <f t="shared" si="2"/>
        <v>0</v>
      </c>
      <c r="I124" s="38">
        <v>0</v>
      </c>
      <c r="J124" s="44">
        <v>4</v>
      </c>
      <c r="K124" s="40">
        <f t="shared" si="3"/>
        <v>4</v>
      </c>
      <c r="L124" s="44">
        <v>4</v>
      </c>
      <c r="M124" s="44">
        <v>0</v>
      </c>
      <c r="N124" s="44">
        <v>0</v>
      </c>
      <c r="O124" s="44">
        <v>0</v>
      </c>
      <c r="P124" s="39">
        <f>IF(E124="History",VLOOKUP(A124,OPT!E$7:F$150,2),"")</f>
        <v>3</v>
      </c>
      <c r="Q124" s="38" t="str">
        <f>IF(E124="Economics",VLOOKUP(A124,OPT!G$7:H$150,2),"")</f>
        <v/>
      </c>
      <c r="R124" s="42">
        <f>IF(C124="Hindi",VLOOKUP(A124,OPT!C$7:D$150,2),"")</f>
        <v>0</v>
      </c>
      <c r="S124" s="42" t="str">
        <f>IF(C124="French",VLOOKUP(A124,OPT!A$7:B$150,2),"")</f>
        <v/>
      </c>
      <c r="T124" s="38"/>
    </row>
    <row r="125" spans="1:20" ht="22.5" customHeight="1">
      <c r="A125" s="34">
        <f t="shared" si="4"/>
        <v>269</v>
      </c>
      <c r="B125" s="43" t="s">
        <v>156</v>
      </c>
      <c r="C125" s="36" t="s">
        <v>38</v>
      </c>
      <c r="D125" s="36" t="s">
        <v>39</v>
      </c>
      <c r="E125" s="36" t="s">
        <v>43</v>
      </c>
      <c r="F125" s="44">
        <v>1</v>
      </c>
      <c r="G125" s="44">
        <v>0</v>
      </c>
      <c r="H125" s="38">
        <f t="shared" si="2"/>
        <v>1</v>
      </c>
      <c r="I125" s="38">
        <v>0</v>
      </c>
      <c r="J125" s="44">
        <v>2</v>
      </c>
      <c r="K125" s="40">
        <f t="shared" si="3"/>
        <v>2</v>
      </c>
      <c r="L125" s="44">
        <v>1</v>
      </c>
      <c r="M125" s="44">
        <v>0</v>
      </c>
      <c r="N125" s="44">
        <v>0</v>
      </c>
      <c r="O125" s="44">
        <v>0</v>
      </c>
      <c r="P125" s="39">
        <f>IF(E125="History",VLOOKUP(A125,OPT!E$7:F$150,2),"")</f>
        <v>2</v>
      </c>
      <c r="Q125" s="38" t="str">
        <f>IF(E125="Economics",VLOOKUP(A125,OPT!G$7:H$150,2),"")</f>
        <v/>
      </c>
      <c r="R125" s="42">
        <f>IF(C125="Hindi",VLOOKUP(A125,OPT!C$7:D$150,2),"")</f>
        <v>0</v>
      </c>
      <c r="S125" s="42" t="str">
        <f>IF(C125="French",VLOOKUP(A125,OPT!A$7:B$150,2),"")</f>
        <v/>
      </c>
      <c r="T125" s="38"/>
    </row>
    <row r="126" spans="1:20" ht="22.5" customHeight="1">
      <c r="A126" s="34">
        <f t="shared" si="4"/>
        <v>270</v>
      </c>
      <c r="B126" s="43" t="s">
        <v>157</v>
      </c>
      <c r="C126" s="36" t="s">
        <v>38</v>
      </c>
      <c r="D126" s="36" t="s">
        <v>39</v>
      </c>
      <c r="E126" s="36" t="s">
        <v>40</v>
      </c>
      <c r="F126" s="44">
        <v>5</v>
      </c>
      <c r="G126" s="44">
        <v>0</v>
      </c>
      <c r="H126" s="38">
        <f t="shared" si="2"/>
        <v>5</v>
      </c>
      <c r="I126" s="38">
        <v>2</v>
      </c>
      <c r="J126" s="44">
        <v>6</v>
      </c>
      <c r="K126" s="40">
        <f t="shared" si="3"/>
        <v>8</v>
      </c>
      <c r="L126" s="44">
        <v>3</v>
      </c>
      <c r="M126" s="44">
        <v>0</v>
      </c>
      <c r="N126" s="44">
        <v>0</v>
      </c>
      <c r="O126" s="44">
        <v>0</v>
      </c>
      <c r="P126" s="39" t="str">
        <f>IF(E126="History",VLOOKUP(A126,OPT!E$7:F$150,2),"")</f>
        <v/>
      </c>
      <c r="Q126" s="38">
        <f>IF(E126="Economics",VLOOKUP(A126,OPT!G$7:H$150,2),"")</f>
        <v>2</v>
      </c>
      <c r="R126" s="42">
        <f>IF(C126="Hindi",VLOOKUP(A126,OPT!C$7:D$150,2),"")</f>
        <v>0</v>
      </c>
      <c r="S126" s="42" t="str">
        <f>IF(C126="French",VLOOKUP(A126,OPT!A$7:B$150,2),"")</f>
        <v/>
      </c>
      <c r="T126" s="38"/>
    </row>
    <row r="127" spans="1:20" ht="22.5" customHeight="1">
      <c r="A127" s="34">
        <f t="shared" si="4"/>
        <v>271</v>
      </c>
      <c r="B127" s="43" t="s">
        <v>158</v>
      </c>
      <c r="C127" s="36" t="s">
        <v>38</v>
      </c>
      <c r="D127" s="36" t="s">
        <v>39</v>
      </c>
      <c r="E127" s="36" t="s">
        <v>43</v>
      </c>
      <c r="F127" s="44">
        <v>6</v>
      </c>
      <c r="G127" s="44">
        <v>0</v>
      </c>
      <c r="H127" s="38">
        <f t="shared" si="2"/>
        <v>6</v>
      </c>
      <c r="I127" s="38">
        <v>2</v>
      </c>
      <c r="J127" s="44">
        <v>8</v>
      </c>
      <c r="K127" s="40">
        <f t="shared" si="3"/>
        <v>10</v>
      </c>
      <c r="L127" s="44">
        <v>5</v>
      </c>
      <c r="M127" s="44">
        <v>0</v>
      </c>
      <c r="N127" s="44">
        <v>0</v>
      </c>
      <c r="O127" s="44">
        <v>0</v>
      </c>
      <c r="P127" s="39">
        <f>IF(E127="History",VLOOKUP(A127,OPT!E$7:F$150,2),"")</f>
        <v>5</v>
      </c>
      <c r="Q127" s="38" t="str">
        <f>IF(E127="Economics",VLOOKUP(A127,OPT!G$7:H$150,2),"")</f>
        <v/>
      </c>
      <c r="R127" s="42">
        <f>IF(C127="Hindi",VLOOKUP(A127,OPT!C$7:D$150,2),"")</f>
        <v>0</v>
      </c>
      <c r="S127" s="42" t="str">
        <f>IF(C127="French",VLOOKUP(A127,OPT!A$7:B$150,2),"")</f>
        <v/>
      </c>
      <c r="T127" s="38"/>
    </row>
    <row r="128" spans="1:20" ht="22.5" customHeight="1">
      <c r="A128" s="34">
        <f t="shared" si="4"/>
        <v>272</v>
      </c>
      <c r="B128" s="43" t="s">
        <v>159</v>
      </c>
      <c r="C128" s="36" t="s">
        <v>38</v>
      </c>
      <c r="D128" s="36" t="s">
        <v>39</v>
      </c>
      <c r="E128" s="36" t="s">
        <v>43</v>
      </c>
      <c r="F128" s="44">
        <v>6</v>
      </c>
      <c r="G128" s="44">
        <v>0</v>
      </c>
      <c r="H128" s="38">
        <f t="shared" si="2"/>
        <v>6</v>
      </c>
      <c r="I128" s="38">
        <v>2</v>
      </c>
      <c r="J128" s="44">
        <v>8</v>
      </c>
      <c r="K128" s="40">
        <f t="shared" si="3"/>
        <v>10</v>
      </c>
      <c r="L128" s="44">
        <v>5</v>
      </c>
      <c r="M128" s="44">
        <v>0</v>
      </c>
      <c r="N128" s="44">
        <v>0</v>
      </c>
      <c r="O128" s="44">
        <v>0</v>
      </c>
      <c r="P128" s="39">
        <f>IF(E128="History",VLOOKUP(A128,OPT!E$7:F$150,2),"")</f>
        <v>5</v>
      </c>
      <c r="Q128" s="38" t="str">
        <f>IF(E128="Economics",VLOOKUP(A128,OPT!G$7:H$150,2),"")</f>
        <v/>
      </c>
      <c r="R128" s="42">
        <f>IF(C128="Hindi",VLOOKUP(A128,OPT!C$7:D$150,2),"")</f>
        <v>0</v>
      </c>
      <c r="S128" s="42" t="str">
        <f>IF(C128="French",VLOOKUP(A128,OPT!A$7:B$150,2),"")</f>
        <v/>
      </c>
      <c r="T128" s="38"/>
    </row>
    <row r="129" spans="1:20" ht="22.5" customHeight="1">
      <c r="A129" s="34">
        <f t="shared" si="4"/>
        <v>273</v>
      </c>
      <c r="B129" s="43" t="s">
        <v>160</v>
      </c>
      <c r="C129" s="36" t="s">
        <v>38</v>
      </c>
      <c r="D129" s="36" t="s">
        <v>39</v>
      </c>
      <c r="E129" s="36" t="s">
        <v>43</v>
      </c>
      <c r="F129" s="44">
        <v>1</v>
      </c>
      <c r="G129" s="44">
        <v>0</v>
      </c>
      <c r="H129" s="38">
        <f t="shared" si="2"/>
        <v>1</v>
      </c>
      <c r="I129" s="38">
        <v>2</v>
      </c>
      <c r="J129" s="44">
        <v>1</v>
      </c>
      <c r="K129" s="40">
        <f t="shared" si="3"/>
        <v>3</v>
      </c>
      <c r="L129" s="44">
        <v>0</v>
      </c>
      <c r="M129" s="44">
        <v>0</v>
      </c>
      <c r="N129" s="44">
        <v>0</v>
      </c>
      <c r="O129" s="44">
        <v>0</v>
      </c>
      <c r="P129" s="39">
        <f>IF(E129="History",VLOOKUP(A129,OPT!E$7:F$150,2),"")</f>
        <v>2</v>
      </c>
      <c r="Q129" s="38" t="str">
        <f>IF(E129="Economics",VLOOKUP(A129,OPT!G$7:H$150,2),"")</f>
        <v/>
      </c>
      <c r="R129" s="42">
        <f>IF(C129="Hindi",VLOOKUP(A129,OPT!C$7:D$150,2),"")</f>
        <v>0</v>
      </c>
      <c r="S129" s="42" t="str">
        <f>IF(C129="French",VLOOKUP(A129,OPT!A$7:B$150,2),"")</f>
        <v/>
      </c>
      <c r="T129" s="38"/>
    </row>
    <row r="130" spans="1:20" ht="22.5" customHeight="1">
      <c r="A130" s="34">
        <f t="shared" si="4"/>
        <v>274</v>
      </c>
      <c r="B130" s="43" t="s">
        <v>161</v>
      </c>
      <c r="C130" s="36" t="s">
        <v>38</v>
      </c>
      <c r="D130" s="36" t="s">
        <v>39</v>
      </c>
      <c r="E130" s="36" t="s">
        <v>43</v>
      </c>
      <c r="F130" s="44">
        <v>5</v>
      </c>
      <c r="G130" s="44">
        <v>0</v>
      </c>
      <c r="H130" s="38">
        <f t="shared" si="2"/>
        <v>5</v>
      </c>
      <c r="I130" s="38">
        <v>1</v>
      </c>
      <c r="J130" s="44">
        <v>6</v>
      </c>
      <c r="K130" s="40">
        <f t="shared" si="3"/>
        <v>7</v>
      </c>
      <c r="L130" s="44">
        <v>4</v>
      </c>
      <c r="M130" s="44">
        <v>0</v>
      </c>
      <c r="N130" s="44">
        <v>0</v>
      </c>
      <c r="O130" s="44">
        <v>0</v>
      </c>
      <c r="P130" s="39">
        <f>IF(E130="History",VLOOKUP(A130,OPT!E$7:F$150,2),"")</f>
        <v>5</v>
      </c>
      <c r="Q130" s="38" t="str">
        <f>IF(E130="Economics",VLOOKUP(A130,OPT!G$7:H$150,2),"")</f>
        <v/>
      </c>
      <c r="R130" s="42">
        <f>IF(C130="Hindi",VLOOKUP(A130,OPT!C$7:D$150,2),"")</f>
        <v>0</v>
      </c>
      <c r="S130" s="42" t="str">
        <f>IF(C130="French",VLOOKUP(A130,OPT!A$7:B$150,2),"")</f>
        <v/>
      </c>
      <c r="T130" s="38"/>
    </row>
    <row r="131" spans="1:20" ht="22.5" customHeight="1">
      <c r="A131" s="34">
        <f t="shared" si="4"/>
        <v>275</v>
      </c>
      <c r="B131" s="43" t="s">
        <v>162</v>
      </c>
      <c r="C131" s="36" t="s">
        <v>42</v>
      </c>
      <c r="D131" s="36" t="s">
        <v>39</v>
      </c>
      <c r="E131" s="36" t="s">
        <v>43</v>
      </c>
      <c r="F131" s="44">
        <v>2</v>
      </c>
      <c r="G131" s="44">
        <v>0</v>
      </c>
      <c r="H131" s="38">
        <f t="shared" si="2"/>
        <v>2</v>
      </c>
      <c r="I131" s="38">
        <v>2</v>
      </c>
      <c r="J131" s="44">
        <v>5</v>
      </c>
      <c r="K131" s="40">
        <f t="shared" si="3"/>
        <v>7</v>
      </c>
      <c r="L131" s="44">
        <v>4</v>
      </c>
      <c r="M131" s="44">
        <v>0</v>
      </c>
      <c r="N131" s="44">
        <v>0</v>
      </c>
      <c r="O131" s="44">
        <v>0</v>
      </c>
      <c r="P131" s="39">
        <f>IF(E131="History",VLOOKUP(A131,OPT!E$7:F$150,2),"")</f>
        <v>4</v>
      </c>
      <c r="Q131" s="38" t="str">
        <f>IF(E131="Economics",VLOOKUP(A131,OPT!G$7:H$150,2),"")</f>
        <v/>
      </c>
      <c r="R131" s="42" t="str">
        <f>IF(C131="Hindi",VLOOKUP(A131,OPT!C$7:D$150,2),"")</f>
        <v/>
      </c>
      <c r="S131" s="42">
        <f>IF(C131="French",VLOOKUP(A131,OPT!A$7:B$150,2),"")</f>
        <v>0</v>
      </c>
      <c r="T131" s="38"/>
    </row>
    <row r="132" spans="1:20" ht="22.5" customHeight="1">
      <c r="A132" s="34">
        <f t="shared" si="4"/>
        <v>276</v>
      </c>
      <c r="B132" s="43" t="s">
        <v>163</v>
      </c>
      <c r="C132" s="36" t="s">
        <v>38</v>
      </c>
      <c r="D132" s="36" t="s">
        <v>39</v>
      </c>
      <c r="E132" s="36" t="s">
        <v>43</v>
      </c>
      <c r="F132" s="44">
        <v>6</v>
      </c>
      <c r="G132" s="44">
        <v>0</v>
      </c>
      <c r="H132" s="38">
        <f t="shared" si="2"/>
        <v>6</v>
      </c>
      <c r="I132" s="38">
        <v>2</v>
      </c>
      <c r="J132" s="44">
        <v>8</v>
      </c>
      <c r="K132" s="40">
        <f t="shared" si="3"/>
        <v>10</v>
      </c>
      <c r="L132" s="44">
        <v>5</v>
      </c>
      <c r="M132" s="44">
        <v>0</v>
      </c>
      <c r="N132" s="44">
        <v>0</v>
      </c>
      <c r="O132" s="44">
        <v>0</v>
      </c>
      <c r="P132" s="39">
        <f>IF(E132="History",VLOOKUP(A132,OPT!E$7:F$150,2),"")</f>
        <v>5</v>
      </c>
      <c r="Q132" s="38" t="str">
        <f>IF(E132="Economics",VLOOKUP(A132,OPT!G$7:H$150,2),"")</f>
        <v/>
      </c>
      <c r="R132" s="42">
        <f>IF(C132="Hindi",VLOOKUP(A132,OPT!C$7:D$150,2),"")</f>
        <v>0</v>
      </c>
      <c r="S132" s="42" t="str">
        <f>IF(C132="French",VLOOKUP(A132,OPT!A$7:B$150,2),"")</f>
        <v/>
      </c>
      <c r="T132" s="38"/>
    </row>
    <row r="133" spans="1:20" ht="22.5" customHeight="1">
      <c r="A133" s="34">
        <f t="shared" si="4"/>
        <v>277</v>
      </c>
      <c r="B133" s="43" t="s">
        <v>164</v>
      </c>
      <c r="C133" s="36" t="s">
        <v>38</v>
      </c>
      <c r="D133" s="36" t="s">
        <v>39</v>
      </c>
      <c r="E133" s="36" t="s">
        <v>40</v>
      </c>
      <c r="F133" s="44">
        <v>5</v>
      </c>
      <c r="G133" s="44">
        <v>0</v>
      </c>
      <c r="H133" s="38">
        <f t="shared" si="2"/>
        <v>5</v>
      </c>
      <c r="I133" s="38">
        <v>1</v>
      </c>
      <c r="J133" s="44">
        <v>6</v>
      </c>
      <c r="K133" s="40">
        <f t="shared" si="3"/>
        <v>7</v>
      </c>
      <c r="L133" s="44">
        <v>5</v>
      </c>
      <c r="M133" s="44">
        <v>0</v>
      </c>
      <c r="N133" s="44">
        <v>0</v>
      </c>
      <c r="O133" s="44">
        <v>0</v>
      </c>
      <c r="P133" s="39" t="str">
        <f>IF(E133="History",VLOOKUP(A133,OPT!E$7:F$150,2),"")</f>
        <v/>
      </c>
      <c r="Q133" s="38">
        <f>IF(E133="Economics",VLOOKUP(A133,OPT!G$7:H$150,2),"")</f>
        <v>2</v>
      </c>
      <c r="R133" s="42">
        <f>IF(C133="Hindi",VLOOKUP(A133,OPT!C$7:D$150,2),"")</f>
        <v>0</v>
      </c>
      <c r="S133" s="42" t="str">
        <f>IF(C133="French",VLOOKUP(A133,OPT!A$7:B$150,2),"")</f>
        <v/>
      </c>
      <c r="T133" s="38"/>
    </row>
    <row r="134" spans="1:20" ht="12.75">
      <c r="A134" s="46"/>
    </row>
    <row r="135" spans="1:20" ht="12.75">
      <c r="A135" s="46"/>
    </row>
    <row r="136" spans="1:20" ht="12.75">
      <c r="A136" s="46"/>
    </row>
    <row r="137" spans="1:20" ht="12.75">
      <c r="A137" s="46"/>
    </row>
    <row r="138" spans="1:20" ht="12.75">
      <c r="A138" s="46"/>
    </row>
    <row r="139" spans="1:20" ht="12.75">
      <c r="A139" s="46"/>
    </row>
    <row r="140" spans="1:20" ht="12.75">
      <c r="A140" s="46"/>
    </row>
    <row r="141" spans="1:20" ht="12.75">
      <c r="A141" s="46"/>
    </row>
    <row r="142" spans="1:20" ht="12.75">
      <c r="A142" s="46"/>
    </row>
    <row r="143" spans="1:20" ht="12.75">
      <c r="A143" s="46"/>
    </row>
    <row r="144" spans="1:20" ht="12.75">
      <c r="A144" s="46"/>
    </row>
    <row r="145" spans="1:1" ht="12.75">
      <c r="A145" s="46"/>
    </row>
    <row r="146" spans="1:1" ht="12.75">
      <c r="A146" s="46"/>
    </row>
    <row r="147" spans="1:1" ht="12.75">
      <c r="A147" s="46"/>
    </row>
    <row r="148" spans="1:1" ht="12.75">
      <c r="A148" s="46"/>
    </row>
    <row r="149" spans="1:1" ht="12.75">
      <c r="A149" s="46"/>
    </row>
    <row r="150" spans="1:1" ht="12.75">
      <c r="A150" s="46"/>
    </row>
    <row r="151" spans="1:1" ht="12.75">
      <c r="A151" s="46"/>
    </row>
    <row r="152" spans="1:1" ht="12.75">
      <c r="A152" s="46"/>
    </row>
    <row r="153" spans="1:1" ht="12.75">
      <c r="A153" s="46"/>
    </row>
    <row r="154" spans="1:1" ht="12.75">
      <c r="A154" s="46"/>
    </row>
    <row r="155" spans="1:1" ht="12.75">
      <c r="A155" s="46"/>
    </row>
    <row r="156" spans="1:1" ht="12.75">
      <c r="A156" s="46"/>
    </row>
    <row r="157" spans="1:1" ht="12.75">
      <c r="A157" s="46"/>
    </row>
    <row r="158" spans="1:1" ht="12.75">
      <c r="A158" s="46"/>
    </row>
    <row r="159" spans="1:1" ht="12.75">
      <c r="A159" s="46"/>
    </row>
    <row r="160" spans="1:1" ht="12.75">
      <c r="A160" s="46"/>
    </row>
    <row r="161" spans="1:1" ht="12.75">
      <c r="A161" s="46"/>
    </row>
    <row r="162" spans="1:1" ht="12.75">
      <c r="A162" s="46"/>
    </row>
    <row r="163" spans="1:1" ht="12.75">
      <c r="A163" s="46"/>
    </row>
    <row r="164" spans="1:1" ht="12.75">
      <c r="A164" s="46"/>
    </row>
    <row r="165" spans="1:1" ht="12.75">
      <c r="A165" s="46"/>
    </row>
    <row r="166" spans="1:1" ht="12.75">
      <c r="A166" s="46"/>
    </row>
    <row r="167" spans="1:1" ht="12.75">
      <c r="A167" s="46"/>
    </row>
    <row r="168" spans="1:1" ht="12.75">
      <c r="A168" s="46"/>
    </row>
    <row r="169" spans="1:1" ht="12.75">
      <c r="A169" s="46"/>
    </row>
    <row r="170" spans="1:1" ht="12.75">
      <c r="A170" s="46"/>
    </row>
    <row r="171" spans="1:1" ht="12.75">
      <c r="A171" s="46"/>
    </row>
    <row r="172" spans="1:1" ht="12.75">
      <c r="A172" s="46"/>
    </row>
    <row r="173" spans="1:1" ht="12.75">
      <c r="A173" s="46"/>
    </row>
    <row r="174" spans="1:1" ht="12.75">
      <c r="A174" s="46"/>
    </row>
    <row r="175" spans="1:1" ht="12.75">
      <c r="A175" s="46"/>
    </row>
    <row r="176" spans="1:1" ht="12.75">
      <c r="A176" s="46"/>
    </row>
    <row r="177" spans="1:1" ht="12.75">
      <c r="A177" s="46"/>
    </row>
    <row r="178" spans="1:1" ht="12.75">
      <c r="A178" s="46"/>
    </row>
    <row r="179" spans="1:1" ht="12.75">
      <c r="A179" s="46"/>
    </row>
    <row r="180" spans="1:1" ht="12.75">
      <c r="A180" s="46"/>
    </row>
    <row r="181" spans="1:1" ht="12.75">
      <c r="A181" s="46"/>
    </row>
    <row r="182" spans="1:1" ht="12.75">
      <c r="A182" s="46"/>
    </row>
    <row r="183" spans="1:1" ht="12.75">
      <c r="A183" s="46"/>
    </row>
    <row r="184" spans="1:1" ht="12.75">
      <c r="A184" s="46"/>
    </row>
    <row r="185" spans="1:1" ht="12.75">
      <c r="A185" s="46"/>
    </row>
    <row r="186" spans="1:1" ht="12.75">
      <c r="A186" s="46"/>
    </row>
    <row r="187" spans="1:1" ht="12.75">
      <c r="A187" s="46"/>
    </row>
    <row r="188" spans="1:1" ht="12.75">
      <c r="A188" s="46"/>
    </row>
    <row r="189" spans="1:1" ht="12.75">
      <c r="A189" s="46"/>
    </row>
    <row r="190" spans="1:1" ht="12.75">
      <c r="A190" s="46"/>
    </row>
    <row r="191" spans="1:1" ht="12.75">
      <c r="A191" s="46"/>
    </row>
    <row r="192" spans="1:1" ht="12.75">
      <c r="A192" s="46"/>
    </row>
    <row r="193" spans="1:1" ht="12.75">
      <c r="A193" s="46"/>
    </row>
    <row r="194" spans="1:1" ht="12.75">
      <c r="A194" s="46"/>
    </row>
    <row r="195" spans="1:1" ht="12.75">
      <c r="A195" s="46"/>
    </row>
    <row r="196" spans="1:1" ht="12.75">
      <c r="A196" s="46"/>
    </row>
    <row r="197" spans="1:1" ht="12.75">
      <c r="A197" s="46"/>
    </row>
    <row r="198" spans="1:1" ht="12.75">
      <c r="A198" s="46"/>
    </row>
    <row r="199" spans="1:1" ht="12.75">
      <c r="A199" s="46"/>
    </row>
    <row r="200" spans="1:1" ht="12.75">
      <c r="A200" s="46"/>
    </row>
    <row r="201" spans="1:1" ht="12.75">
      <c r="A201" s="46"/>
    </row>
    <row r="202" spans="1:1" ht="12.75">
      <c r="A202" s="46"/>
    </row>
    <row r="203" spans="1:1" ht="12.75">
      <c r="A203" s="46"/>
    </row>
    <row r="204" spans="1:1" ht="12.75">
      <c r="A204" s="46"/>
    </row>
    <row r="205" spans="1:1" ht="12.75">
      <c r="A205" s="46"/>
    </row>
    <row r="206" spans="1:1" ht="12.75">
      <c r="A206" s="46"/>
    </row>
    <row r="207" spans="1:1" ht="12.75">
      <c r="A207" s="46"/>
    </row>
    <row r="208" spans="1:1" ht="12.75">
      <c r="A208" s="46"/>
    </row>
    <row r="209" spans="1:1" ht="12.75">
      <c r="A209" s="46"/>
    </row>
    <row r="210" spans="1:1" ht="12.75">
      <c r="A210" s="46"/>
    </row>
    <row r="211" spans="1:1" ht="12.75">
      <c r="A211" s="46"/>
    </row>
    <row r="212" spans="1:1" ht="12.75">
      <c r="A212" s="46"/>
    </row>
    <row r="213" spans="1:1" ht="12.75">
      <c r="A213" s="46"/>
    </row>
    <row r="214" spans="1:1" ht="12.75">
      <c r="A214" s="46"/>
    </row>
    <row r="215" spans="1:1" ht="12.75">
      <c r="A215" s="46"/>
    </row>
    <row r="216" spans="1:1" ht="12.75">
      <c r="A216" s="46"/>
    </row>
    <row r="217" spans="1:1" ht="12.75">
      <c r="A217" s="46"/>
    </row>
    <row r="218" spans="1:1" ht="12.75">
      <c r="A218" s="46"/>
    </row>
    <row r="219" spans="1:1" ht="12.75">
      <c r="A219" s="46"/>
    </row>
    <row r="220" spans="1:1" ht="12.75">
      <c r="A220" s="46"/>
    </row>
    <row r="221" spans="1:1" ht="12.75">
      <c r="A221" s="46"/>
    </row>
    <row r="222" spans="1:1" ht="12.75">
      <c r="A222" s="46"/>
    </row>
    <row r="223" spans="1:1" ht="12.75">
      <c r="A223" s="46"/>
    </row>
    <row r="224" spans="1:1" ht="12.75">
      <c r="A224" s="46"/>
    </row>
    <row r="225" spans="1:1" ht="12.75">
      <c r="A225" s="46"/>
    </row>
    <row r="226" spans="1:1" ht="12.75">
      <c r="A226" s="46"/>
    </row>
    <row r="227" spans="1:1" ht="12.75">
      <c r="A227" s="46"/>
    </row>
    <row r="228" spans="1:1" ht="12.75">
      <c r="A228" s="46"/>
    </row>
    <row r="229" spans="1:1" ht="12.75">
      <c r="A229" s="46"/>
    </row>
    <row r="230" spans="1:1" ht="12.75">
      <c r="A230" s="46"/>
    </row>
    <row r="231" spans="1:1" ht="12.75">
      <c r="A231" s="46"/>
    </row>
    <row r="232" spans="1:1" ht="12.75">
      <c r="A232" s="46"/>
    </row>
    <row r="233" spans="1:1" ht="12.75">
      <c r="A233" s="46"/>
    </row>
    <row r="234" spans="1:1" ht="12.75">
      <c r="A234" s="46"/>
    </row>
    <row r="235" spans="1:1" ht="12.75">
      <c r="A235" s="46"/>
    </row>
    <row r="236" spans="1:1" ht="12.75">
      <c r="A236" s="46"/>
    </row>
    <row r="237" spans="1:1" ht="12.75">
      <c r="A237" s="46"/>
    </row>
    <row r="238" spans="1:1" ht="12.75">
      <c r="A238" s="46"/>
    </row>
    <row r="239" spans="1:1" ht="12.75">
      <c r="A239" s="46"/>
    </row>
    <row r="240" spans="1:1" ht="12.75">
      <c r="A240" s="46"/>
    </row>
    <row r="241" spans="1:1" ht="12.75">
      <c r="A241" s="46"/>
    </row>
    <row r="242" spans="1:1" ht="12.75">
      <c r="A242" s="46"/>
    </row>
    <row r="243" spans="1:1" ht="12.75">
      <c r="A243" s="46"/>
    </row>
    <row r="244" spans="1:1" ht="12.75">
      <c r="A244" s="46"/>
    </row>
    <row r="245" spans="1:1" ht="12.75">
      <c r="A245" s="46"/>
    </row>
    <row r="246" spans="1:1" ht="12.75">
      <c r="A246" s="46"/>
    </row>
    <row r="247" spans="1:1" ht="12.75">
      <c r="A247" s="46"/>
    </row>
    <row r="248" spans="1:1" ht="12.75">
      <c r="A248" s="46"/>
    </row>
    <row r="249" spans="1:1" ht="12.75">
      <c r="A249" s="46"/>
    </row>
    <row r="250" spans="1:1" ht="12.75">
      <c r="A250" s="46"/>
    </row>
    <row r="251" spans="1:1" ht="12.75">
      <c r="A251" s="46"/>
    </row>
    <row r="252" spans="1:1" ht="12.75">
      <c r="A252" s="46"/>
    </row>
    <row r="253" spans="1:1" ht="12.75">
      <c r="A253" s="46"/>
    </row>
    <row r="254" spans="1:1" ht="12.75">
      <c r="A254" s="46"/>
    </row>
    <row r="255" spans="1:1" ht="12.75">
      <c r="A255" s="46"/>
    </row>
    <row r="256" spans="1:1" ht="12.75">
      <c r="A256" s="46"/>
    </row>
    <row r="257" spans="1:1" ht="12.75">
      <c r="A257" s="46"/>
    </row>
    <row r="258" spans="1:1" ht="12.75">
      <c r="A258" s="46"/>
    </row>
    <row r="259" spans="1:1" ht="12.75">
      <c r="A259" s="46"/>
    </row>
    <row r="260" spans="1:1" ht="12.75">
      <c r="A260" s="46"/>
    </row>
    <row r="261" spans="1:1" ht="12.75">
      <c r="A261" s="46"/>
    </row>
    <row r="262" spans="1:1" ht="12.75">
      <c r="A262" s="46"/>
    </row>
    <row r="263" spans="1:1" ht="12.75">
      <c r="A263" s="46"/>
    </row>
    <row r="264" spans="1:1" ht="12.75">
      <c r="A264" s="46"/>
    </row>
    <row r="265" spans="1:1" ht="12.75">
      <c r="A265" s="46"/>
    </row>
    <row r="266" spans="1:1" ht="12.75">
      <c r="A266" s="46"/>
    </row>
    <row r="267" spans="1:1" ht="12.75">
      <c r="A267" s="46"/>
    </row>
    <row r="268" spans="1:1" ht="12.75">
      <c r="A268" s="46"/>
    </row>
    <row r="269" spans="1:1" ht="12.75">
      <c r="A269" s="46"/>
    </row>
    <row r="270" spans="1:1" ht="12.75">
      <c r="A270" s="46"/>
    </row>
    <row r="271" spans="1:1" ht="12.75">
      <c r="A271" s="46"/>
    </row>
    <row r="272" spans="1:1" ht="12.75">
      <c r="A272" s="46"/>
    </row>
    <row r="273" spans="1:1" ht="12.75">
      <c r="A273" s="46"/>
    </row>
    <row r="274" spans="1:1" ht="12.75">
      <c r="A274" s="46"/>
    </row>
    <row r="275" spans="1:1" ht="12.75">
      <c r="A275" s="46"/>
    </row>
    <row r="276" spans="1:1" ht="12.75">
      <c r="A276" s="46"/>
    </row>
    <row r="277" spans="1:1" ht="12.75">
      <c r="A277" s="46"/>
    </row>
    <row r="278" spans="1:1" ht="12.75">
      <c r="A278" s="46"/>
    </row>
    <row r="279" spans="1:1" ht="12.75">
      <c r="A279" s="46"/>
    </row>
    <row r="280" spans="1:1" ht="12.75">
      <c r="A280" s="46"/>
    </row>
    <row r="281" spans="1:1" ht="12.75">
      <c r="A281" s="46"/>
    </row>
    <row r="282" spans="1:1" ht="12.75">
      <c r="A282" s="46"/>
    </row>
    <row r="283" spans="1:1" ht="12.75">
      <c r="A283" s="46"/>
    </row>
    <row r="284" spans="1:1" ht="12.75">
      <c r="A284" s="46"/>
    </row>
    <row r="285" spans="1:1" ht="12.75">
      <c r="A285" s="46"/>
    </row>
    <row r="286" spans="1:1" ht="12.75">
      <c r="A286" s="46"/>
    </row>
    <row r="287" spans="1:1" ht="12.75">
      <c r="A287" s="46"/>
    </row>
    <row r="288" spans="1:1" ht="12.75">
      <c r="A288" s="46"/>
    </row>
    <row r="289" spans="1:1" ht="12.75">
      <c r="A289" s="46"/>
    </row>
    <row r="290" spans="1:1" ht="12.75">
      <c r="A290" s="46"/>
    </row>
    <row r="291" spans="1:1" ht="12.75">
      <c r="A291" s="46"/>
    </row>
    <row r="292" spans="1:1" ht="12.75">
      <c r="A292" s="46"/>
    </row>
    <row r="293" spans="1:1" ht="12.75">
      <c r="A293" s="46"/>
    </row>
    <row r="294" spans="1:1" ht="12.75">
      <c r="A294" s="46"/>
    </row>
    <row r="295" spans="1:1" ht="12.75">
      <c r="A295" s="46"/>
    </row>
    <row r="296" spans="1:1" ht="12.75">
      <c r="A296" s="46"/>
    </row>
    <row r="297" spans="1:1" ht="12.75">
      <c r="A297" s="46"/>
    </row>
    <row r="298" spans="1:1" ht="12.75">
      <c r="A298" s="46"/>
    </row>
    <row r="299" spans="1:1" ht="12.75">
      <c r="A299" s="46"/>
    </row>
    <row r="300" spans="1:1" ht="12.75">
      <c r="A300" s="46"/>
    </row>
    <row r="301" spans="1:1" ht="12.75">
      <c r="A301" s="46"/>
    </row>
    <row r="302" spans="1:1" ht="12.75">
      <c r="A302" s="46"/>
    </row>
    <row r="303" spans="1:1" ht="12.75">
      <c r="A303" s="46"/>
    </row>
    <row r="304" spans="1:1" ht="12.75">
      <c r="A304" s="46"/>
    </row>
    <row r="305" spans="1:1" ht="12.75">
      <c r="A305" s="46"/>
    </row>
    <row r="306" spans="1:1" ht="12.75">
      <c r="A306" s="46"/>
    </row>
    <row r="307" spans="1:1" ht="12.75">
      <c r="A307" s="46"/>
    </row>
    <row r="308" spans="1:1" ht="12.75">
      <c r="A308" s="46"/>
    </row>
    <row r="309" spans="1:1" ht="12.75">
      <c r="A309" s="46"/>
    </row>
    <row r="310" spans="1:1" ht="12.75">
      <c r="A310" s="46"/>
    </row>
    <row r="311" spans="1:1" ht="12.75">
      <c r="A311" s="46"/>
    </row>
    <row r="312" spans="1:1" ht="12.75">
      <c r="A312" s="46"/>
    </row>
    <row r="313" spans="1:1" ht="12.75">
      <c r="A313" s="46"/>
    </row>
    <row r="314" spans="1:1" ht="12.75">
      <c r="A314" s="46"/>
    </row>
    <row r="315" spans="1:1" ht="12.75">
      <c r="A315" s="46"/>
    </row>
    <row r="316" spans="1:1" ht="12.75">
      <c r="A316" s="46"/>
    </row>
    <row r="317" spans="1:1" ht="12.75">
      <c r="A317" s="46"/>
    </row>
    <row r="318" spans="1:1" ht="12.75">
      <c r="A318" s="46"/>
    </row>
    <row r="319" spans="1:1" ht="12.75">
      <c r="A319" s="46"/>
    </row>
    <row r="320" spans="1:1" ht="12.75">
      <c r="A320" s="46"/>
    </row>
    <row r="321" spans="1:1" ht="12.75">
      <c r="A321" s="46"/>
    </row>
    <row r="322" spans="1:1" ht="12.75">
      <c r="A322" s="46"/>
    </row>
    <row r="323" spans="1:1" ht="12.75">
      <c r="A323" s="46"/>
    </row>
    <row r="324" spans="1:1" ht="12.75">
      <c r="A324" s="46"/>
    </row>
    <row r="325" spans="1:1" ht="12.75">
      <c r="A325" s="46"/>
    </row>
    <row r="326" spans="1:1" ht="12.75">
      <c r="A326" s="46"/>
    </row>
    <row r="327" spans="1:1" ht="12.75">
      <c r="A327" s="46"/>
    </row>
    <row r="328" spans="1:1" ht="12.75">
      <c r="A328" s="46"/>
    </row>
    <row r="329" spans="1:1" ht="12.75">
      <c r="A329" s="46"/>
    </row>
    <row r="330" spans="1:1" ht="12.75">
      <c r="A330" s="46"/>
    </row>
    <row r="331" spans="1:1" ht="12.75">
      <c r="A331" s="46"/>
    </row>
    <row r="332" spans="1:1" ht="12.75">
      <c r="A332" s="46"/>
    </row>
    <row r="333" spans="1:1" ht="12.75">
      <c r="A333" s="46"/>
    </row>
    <row r="334" spans="1:1" ht="12.75">
      <c r="A334" s="46"/>
    </row>
    <row r="335" spans="1:1" ht="12.75">
      <c r="A335" s="46"/>
    </row>
    <row r="336" spans="1:1" ht="12.75">
      <c r="A336" s="46"/>
    </row>
    <row r="337" spans="1:1" ht="12.75">
      <c r="A337" s="46"/>
    </row>
    <row r="338" spans="1:1" ht="12.75">
      <c r="A338" s="46"/>
    </row>
    <row r="339" spans="1:1" ht="12.75">
      <c r="A339" s="46"/>
    </row>
    <row r="340" spans="1:1" ht="12.75">
      <c r="A340" s="46"/>
    </row>
    <row r="341" spans="1:1" ht="12.75">
      <c r="A341" s="46"/>
    </row>
    <row r="342" spans="1:1" ht="12.75">
      <c r="A342" s="46"/>
    </row>
    <row r="343" spans="1:1" ht="12.75">
      <c r="A343" s="46"/>
    </row>
    <row r="344" spans="1:1" ht="12.75">
      <c r="A344" s="46"/>
    </row>
    <row r="345" spans="1:1" ht="12.75">
      <c r="A345" s="46"/>
    </row>
    <row r="346" spans="1:1" ht="12.75">
      <c r="A346" s="46"/>
    </row>
    <row r="347" spans="1:1" ht="12.75">
      <c r="A347" s="46"/>
    </row>
    <row r="348" spans="1:1" ht="12.75">
      <c r="A348" s="46"/>
    </row>
    <row r="349" spans="1:1" ht="12.75">
      <c r="A349" s="46"/>
    </row>
    <row r="350" spans="1:1" ht="12.75">
      <c r="A350" s="46"/>
    </row>
    <row r="351" spans="1:1" ht="12.75">
      <c r="A351" s="46"/>
    </row>
    <row r="352" spans="1:1" ht="12.75">
      <c r="A352" s="46"/>
    </row>
    <row r="353" spans="1:1" ht="12.75">
      <c r="A353" s="46"/>
    </row>
    <row r="354" spans="1:1" ht="12.75">
      <c r="A354" s="46"/>
    </row>
    <row r="355" spans="1:1" ht="12.75">
      <c r="A355" s="46"/>
    </row>
    <row r="356" spans="1:1" ht="12.75">
      <c r="A356" s="46"/>
    </row>
    <row r="357" spans="1:1" ht="12.75">
      <c r="A357" s="46"/>
    </row>
    <row r="358" spans="1:1" ht="12.75">
      <c r="A358" s="46"/>
    </row>
    <row r="359" spans="1:1" ht="12.75">
      <c r="A359" s="46"/>
    </row>
    <row r="360" spans="1:1" ht="12.75">
      <c r="A360" s="46"/>
    </row>
    <row r="361" spans="1:1" ht="12.75">
      <c r="A361" s="46"/>
    </row>
    <row r="362" spans="1:1" ht="12.75">
      <c r="A362" s="46"/>
    </row>
    <row r="363" spans="1:1" ht="12.75">
      <c r="A363" s="46"/>
    </row>
    <row r="364" spans="1:1" ht="12.75">
      <c r="A364" s="46"/>
    </row>
    <row r="365" spans="1:1" ht="12.75">
      <c r="A365" s="46"/>
    </row>
    <row r="366" spans="1:1" ht="12.75">
      <c r="A366" s="46"/>
    </row>
    <row r="367" spans="1:1" ht="12.75">
      <c r="A367" s="46"/>
    </row>
    <row r="368" spans="1:1" ht="12.75">
      <c r="A368" s="46"/>
    </row>
    <row r="369" spans="1:1" ht="12.75">
      <c r="A369" s="46"/>
    </row>
    <row r="370" spans="1:1" ht="12.75">
      <c r="A370" s="46"/>
    </row>
    <row r="371" spans="1:1" ht="12.75">
      <c r="A371" s="46"/>
    </row>
    <row r="372" spans="1:1" ht="12.75">
      <c r="A372" s="46"/>
    </row>
    <row r="373" spans="1:1" ht="12.75">
      <c r="A373" s="46"/>
    </row>
    <row r="374" spans="1:1" ht="12.75">
      <c r="A374" s="46"/>
    </row>
    <row r="375" spans="1:1" ht="12.75">
      <c r="A375" s="46"/>
    </row>
    <row r="376" spans="1:1" ht="12.75">
      <c r="A376" s="46"/>
    </row>
    <row r="377" spans="1:1" ht="12.75">
      <c r="A377" s="46"/>
    </row>
    <row r="378" spans="1:1" ht="12.75">
      <c r="A378" s="46"/>
    </row>
    <row r="379" spans="1:1" ht="12.75">
      <c r="A379" s="46"/>
    </row>
    <row r="380" spans="1:1" ht="12.75">
      <c r="A380" s="46"/>
    </row>
    <row r="381" spans="1:1" ht="12.75">
      <c r="A381" s="46"/>
    </row>
    <row r="382" spans="1:1" ht="12.75">
      <c r="A382" s="46"/>
    </row>
    <row r="383" spans="1:1" ht="12.75">
      <c r="A383" s="46"/>
    </row>
    <row r="384" spans="1:1" ht="12.75">
      <c r="A384" s="46"/>
    </row>
    <row r="385" spans="1:1" ht="12.75">
      <c r="A385" s="46"/>
    </row>
    <row r="386" spans="1:1" ht="12.75">
      <c r="A386" s="46"/>
    </row>
    <row r="387" spans="1:1" ht="12.75">
      <c r="A387" s="46"/>
    </row>
    <row r="388" spans="1:1" ht="12.75">
      <c r="A388" s="46"/>
    </row>
    <row r="389" spans="1:1" ht="12.75">
      <c r="A389" s="46"/>
    </row>
    <row r="390" spans="1:1" ht="12.75">
      <c r="A390" s="46"/>
    </row>
    <row r="391" spans="1:1" ht="12.75">
      <c r="A391" s="46"/>
    </row>
    <row r="392" spans="1:1" ht="12.75">
      <c r="A392" s="46"/>
    </row>
    <row r="393" spans="1:1" ht="12.75">
      <c r="A393" s="46"/>
    </row>
    <row r="394" spans="1:1" ht="12.75">
      <c r="A394" s="46"/>
    </row>
    <row r="395" spans="1:1" ht="12.75">
      <c r="A395" s="46"/>
    </row>
    <row r="396" spans="1:1" ht="12.75">
      <c r="A396" s="46"/>
    </row>
    <row r="397" spans="1:1" ht="12.75">
      <c r="A397" s="46"/>
    </row>
    <row r="398" spans="1:1" ht="12.75">
      <c r="A398" s="46"/>
    </row>
    <row r="399" spans="1:1" ht="12.75">
      <c r="A399" s="46"/>
    </row>
    <row r="400" spans="1:1" ht="12.75">
      <c r="A400" s="46"/>
    </row>
    <row r="401" spans="1:1" ht="12.75">
      <c r="A401" s="46"/>
    </row>
    <row r="402" spans="1:1" ht="12.75">
      <c r="A402" s="46"/>
    </row>
    <row r="403" spans="1:1" ht="12.75">
      <c r="A403" s="46"/>
    </row>
    <row r="404" spans="1:1" ht="12.75">
      <c r="A404" s="46"/>
    </row>
    <row r="405" spans="1:1" ht="12.75">
      <c r="A405" s="46"/>
    </row>
    <row r="406" spans="1:1" ht="12.75">
      <c r="A406" s="46"/>
    </row>
    <row r="407" spans="1:1" ht="12.75">
      <c r="A407" s="46"/>
    </row>
    <row r="408" spans="1:1" ht="12.75">
      <c r="A408" s="46"/>
    </row>
    <row r="409" spans="1:1" ht="12.75">
      <c r="A409" s="46"/>
    </row>
    <row r="410" spans="1:1" ht="12.75">
      <c r="A410" s="46"/>
    </row>
    <row r="411" spans="1:1" ht="12.75">
      <c r="A411" s="46"/>
    </row>
    <row r="412" spans="1:1" ht="12.75">
      <c r="A412" s="46"/>
    </row>
    <row r="413" spans="1:1" ht="12.75">
      <c r="A413" s="46"/>
    </row>
    <row r="414" spans="1:1" ht="12.75">
      <c r="A414" s="46"/>
    </row>
    <row r="415" spans="1:1" ht="12.75">
      <c r="A415" s="46"/>
    </row>
    <row r="416" spans="1:1" ht="12.75">
      <c r="A416" s="46"/>
    </row>
    <row r="417" spans="1:1" ht="12.75">
      <c r="A417" s="46"/>
    </row>
    <row r="418" spans="1:1" ht="12.75">
      <c r="A418" s="46"/>
    </row>
    <row r="419" spans="1:1" ht="12.75">
      <c r="A419" s="46"/>
    </row>
    <row r="420" spans="1:1" ht="12.75">
      <c r="A420" s="46"/>
    </row>
    <row r="421" spans="1:1" ht="12.75">
      <c r="A421" s="46"/>
    </row>
    <row r="422" spans="1:1" ht="12.75">
      <c r="A422" s="46"/>
    </row>
    <row r="423" spans="1:1" ht="12.75">
      <c r="A423" s="46"/>
    </row>
    <row r="424" spans="1:1" ht="12.75">
      <c r="A424" s="46"/>
    </row>
    <row r="425" spans="1:1" ht="12.75">
      <c r="A425" s="46"/>
    </row>
    <row r="426" spans="1:1" ht="12.75">
      <c r="A426" s="46"/>
    </row>
    <row r="427" spans="1:1" ht="12.75">
      <c r="A427" s="46"/>
    </row>
    <row r="428" spans="1:1" ht="12.75">
      <c r="A428" s="46"/>
    </row>
    <row r="429" spans="1:1" ht="12.75">
      <c r="A429" s="46"/>
    </row>
    <row r="430" spans="1:1" ht="12.75">
      <c r="A430" s="46"/>
    </row>
    <row r="431" spans="1:1" ht="12.75">
      <c r="A431" s="46"/>
    </row>
    <row r="432" spans="1:1" ht="12.75">
      <c r="A432" s="46"/>
    </row>
    <row r="433" spans="1:1" ht="12.75">
      <c r="A433" s="46"/>
    </row>
    <row r="434" spans="1:1" ht="12.75">
      <c r="A434" s="46"/>
    </row>
    <row r="435" spans="1:1" ht="12.75">
      <c r="A435" s="46"/>
    </row>
    <row r="436" spans="1:1" ht="12.75">
      <c r="A436" s="46"/>
    </row>
    <row r="437" spans="1:1" ht="12.75">
      <c r="A437" s="46"/>
    </row>
    <row r="438" spans="1:1" ht="12.75">
      <c r="A438" s="46"/>
    </row>
    <row r="439" spans="1:1" ht="12.75">
      <c r="A439" s="46"/>
    </row>
    <row r="440" spans="1:1" ht="12.75">
      <c r="A440" s="46"/>
    </row>
    <row r="441" spans="1:1" ht="12.75">
      <c r="A441" s="46"/>
    </row>
    <row r="442" spans="1:1" ht="12.75">
      <c r="A442" s="46"/>
    </row>
    <row r="443" spans="1:1" ht="12.75">
      <c r="A443" s="46"/>
    </row>
    <row r="444" spans="1:1" ht="12.75">
      <c r="A444" s="46"/>
    </row>
    <row r="445" spans="1:1" ht="12.75">
      <c r="A445" s="46"/>
    </row>
    <row r="446" spans="1:1" ht="12.75">
      <c r="A446" s="46"/>
    </row>
    <row r="447" spans="1:1" ht="12.75">
      <c r="A447" s="46"/>
    </row>
    <row r="448" spans="1:1" ht="12.75">
      <c r="A448" s="46"/>
    </row>
    <row r="449" spans="1:1" ht="12.75">
      <c r="A449" s="46"/>
    </row>
    <row r="450" spans="1:1" ht="12.75">
      <c r="A450" s="46"/>
    </row>
    <row r="451" spans="1:1" ht="12.75">
      <c r="A451" s="46"/>
    </row>
    <row r="452" spans="1:1" ht="12.75">
      <c r="A452" s="46"/>
    </row>
    <row r="453" spans="1:1" ht="12.75">
      <c r="A453" s="46"/>
    </row>
    <row r="454" spans="1:1" ht="12.75">
      <c r="A454" s="46"/>
    </row>
    <row r="455" spans="1:1" ht="12.75">
      <c r="A455" s="46"/>
    </row>
    <row r="456" spans="1:1" ht="12.75">
      <c r="A456" s="46"/>
    </row>
    <row r="457" spans="1:1" ht="12.75">
      <c r="A457" s="46"/>
    </row>
    <row r="458" spans="1:1" ht="12.75">
      <c r="A458" s="46"/>
    </row>
    <row r="459" spans="1:1" ht="12.75">
      <c r="A459" s="46"/>
    </row>
    <row r="460" spans="1:1" ht="12.75">
      <c r="A460" s="46"/>
    </row>
    <row r="461" spans="1:1" ht="12.75">
      <c r="A461" s="46"/>
    </row>
    <row r="462" spans="1:1" ht="12.75">
      <c r="A462" s="46"/>
    </row>
    <row r="463" spans="1:1" ht="12.75">
      <c r="A463" s="46"/>
    </row>
    <row r="464" spans="1:1" ht="12.75">
      <c r="A464" s="46"/>
    </row>
    <row r="465" spans="1:1" ht="12.75">
      <c r="A465" s="46"/>
    </row>
    <row r="466" spans="1:1" ht="12.75">
      <c r="A466" s="46"/>
    </row>
    <row r="467" spans="1:1" ht="12.75">
      <c r="A467" s="46"/>
    </row>
    <row r="468" spans="1:1" ht="12.75">
      <c r="A468" s="46"/>
    </row>
    <row r="469" spans="1:1" ht="12.75">
      <c r="A469" s="46"/>
    </row>
    <row r="470" spans="1:1" ht="12.75">
      <c r="A470" s="46"/>
    </row>
    <row r="471" spans="1:1" ht="12.75">
      <c r="A471" s="46"/>
    </row>
    <row r="472" spans="1:1" ht="12.75">
      <c r="A472" s="46"/>
    </row>
    <row r="473" spans="1:1" ht="12.75">
      <c r="A473" s="46"/>
    </row>
    <row r="474" spans="1:1" ht="12.75">
      <c r="A474" s="46"/>
    </row>
    <row r="475" spans="1:1" ht="12.75">
      <c r="A475" s="46"/>
    </row>
    <row r="476" spans="1:1" ht="12.75">
      <c r="A476" s="46"/>
    </row>
    <row r="477" spans="1:1" ht="12.75">
      <c r="A477" s="46"/>
    </row>
    <row r="478" spans="1:1" ht="12.75">
      <c r="A478" s="46"/>
    </row>
    <row r="479" spans="1:1" ht="12.75">
      <c r="A479" s="46"/>
    </row>
    <row r="480" spans="1:1" ht="12.75">
      <c r="A480" s="46"/>
    </row>
    <row r="481" spans="1:1" ht="12.75">
      <c r="A481" s="46"/>
    </row>
    <row r="482" spans="1:1" ht="12.75">
      <c r="A482" s="46"/>
    </row>
    <row r="483" spans="1:1" ht="12.75">
      <c r="A483" s="46"/>
    </row>
    <row r="484" spans="1:1" ht="12.75">
      <c r="A484" s="46"/>
    </row>
    <row r="485" spans="1:1" ht="12.75">
      <c r="A485" s="46"/>
    </row>
    <row r="486" spans="1:1" ht="12.75">
      <c r="A486" s="46"/>
    </row>
    <row r="487" spans="1:1" ht="12.75">
      <c r="A487" s="46"/>
    </row>
    <row r="488" spans="1:1" ht="12.75">
      <c r="A488" s="46"/>
    </row>
    <row r="489" spans="1:1" ht="12.75">
      <c r="A489" s="46"/>
    </row>
    <row r="490" spans="1:1" ht="12.75">
      <c r="A490" s="46"/>
    </row>
    <row r="491" spans="1:1" ht="12.75">
      <c r="A491" s="46"/>
    </row>
    <row r="492" spans="1:1" ht="12.75">
      <c r="A492" s="46"/>
    </row>
    <row r="493" spans="1:1" ht="12.75">
      <c r="A493" s="46"/>
    </row>
    <row r="494" spans="1:1" ht="12.75">
      <c r="A494" s="46"/>
    </row>
    <row r="495" spans="1:1" ht="12.75">
      <c r="A495" s="46"/>
    </row>
    <row r="496" spans="1:1" ht="12.75">
      <c r="A496" s="46"/>
    </row>
    <row r="497" spans="1:1" ht="12.75">
      <c r="A497" s="46"/>
    </row>
    <row r="498" spans="1:1" ht="12.75">
      <c r="A498" s="46"/>
    </row>
    <row r="499" spans="1:1" ht="12.75">
      <c r="A499" s="46"/>
    </row>
    <row r="500" spans="1:1" ht="12.75">
      <c r="A500" s="46"/>
    </row>
    <row r="501" spans="1:1" ht="12.75">
      <c r="A501" s="46"/>
    </row>
    <row r="502" spans="1:1" ht="12.75">
      <c r="A502" s="46"/>
    </row>
    <row r="503" spans="1:1" ht="12.75">
      <c r="A503" s="46"/>
    </row>
    <row r="504" spans="1:1" ht="12.75">
      <c r="A504" s="46"/>
    </row>
    <row r="505" spans="1:1" ht="12.75">
      <c r="A505" s="46"/>
    </row>
    <row r="506" spans="1:1" ht="12.75">
      <c r="A506" s="46"/>
    </row>
    <row r="507" spans="1:1" ht="12.75">
      <c r="A507" s="46"/>
    </row>
    <row r="508" spans="1:1" ht="12.75">
      <c r="A508" s="46"/>
    </row>
    <row r="509" spans="1:1" ht="12.75">
      <c r="A509" s="46"/>
    </row>
    <row r="510" spans="1:1" ht="12.75">
      <c r="A510" s="46"/>
    </row>
    <row r="511" spans="1:1" ht="12.75">
      <c r="A511" s="46"/>
    </row>
    <row r="512" spans="1:1" ht="12.75">
      <c r="A512" s="46"/>
    </row>
    <row r="513" spans="1:1" ht="12.75">
      <c r="A513" s="46"/>
    </row>
    <row r="514" spans="1:1" ht="12.75">
      <c r="A514" s="46"/>
    </row>
    <row r="515" spans="1:1" ht="12.75">
      <c r="A515" s="46"/>
    </row>
    <row r="516" spans="1:1" ht="12.75">
      <c r="A516" s="46"/>
    </row>
    <row r="517" spans="1:1" ht="12.75">
      <c r="A517" s="46"/>
    </row>
    <row r="518" spans="1:1" ht="12.75">
      <c r="A518" s="46"/>
    </row>
    <row r="519" spans="1:1" ht="12.75">
      <c r="A519" s="46"/>
    </row>
    <row r="520" spans="1:1" ht="12.75">
      <c r="A520" s="46"/>
    </row>
    <row r="521" spans="1:1" ht="12.75">
      <c r="A521" s="46"/>
    </row>
    <row r="522" spans="1:1" ht="12.75">
      <c r="A522" s="46"/>
    </row>
    <row r="523" spans="1:1" ht="12.75">
      <c r="A523" s="46"/>
    </row>
    <row r="524" spans="1:1" ht="12.75">
      <c r="A524" s="46"/>
    </row>
    <row r="525" spans="1:1" ht="12.75">
      <c r="A525" s="46"/>
    </row>
    <row r="526" spans="1:1" ht="12.75">
      <c r="A526" s="46"/>
    </row>
    <row r="527" spans="1:1" ht="12.75">
      <c r="A527" s="46"/>
    </row>
    <row r="528" spans="1:1" ht="12.75">
      <c r="A528" s="46"/>
    </row>
    <row r="529" spans="1:1" ht="12.75">
      <c r="A529" s="46"/>
    </row>
    <row r="530" spans="1:1" ht="12.75">
      <c r="A530" s="46"/>
    </row>
    <row r="531" spans="1:1" ht="12.75">
      <c r="A531" s="46"/>
    </row>
    <row r="532" spans="1:1" ht="12.75">
      <c r="A532" s="46"/>
    </row>
    <row r="533" spans="1:1" ht="12.75">
      <c r="A533" s="46"/>
    </row>
    <row r="534" spans="1:1" ht="12.75">
      <c r="A534" s="46"/>
    </row>
    <row r="535" spans="1:1" ht="12.75">
      <c r="A535" s="46"/>
    </row>
    <row r="536" spans="1:1" ht="12.75">
      <c r="A536" s="46"/>
    </row>
    <row r="537" spans="1:1" ht="12.75">
      <c r="A537" s="46"/>
    </row>
    <row r="538" spans="1:1" ht="12.75">
      <c r="A538" s="46"/>
    </row>
    <row r="539" spans="1:1" ht="12.75">
      <c r="A539" s="46"/>
    </row>
    <row r="540" spans="1:1" ht="12.75">
      <c r="A540" s="46"/>
    </row>
    <row r="541" spans="1:1" ht="12.75">
      <c r="A541" s="46"/>
    </row>
    <row r="542" spans="1:1" ht="12.75">
      <c r="A542" s="46"/>
    </row>
    <row r="543" spans="1:1" ht="12.75">
      <c r="A543" s="46"/>
    </row>
    <row r="544" spans="1:1" ht="12.75">
      <c r="A544" s="46"/>
    </row>
    <row r="545" spans="1:1" ht="12.75">
      <c r="A545" s="46"/>
    </row>
    <row r="546" spans="1:1" ht="12.75">
      <c r="A546" s="46"/>
    </row>
    <row r="547" spans="1:1" ht="12.75">
      <c r="A547" s="46"/>
    </row>
    <row r="548" spans="1:1" ht="12.75">
      <c r="A548" s="46"/>
    </row>
    <row r="549" spans="1:1" ht="12.75">
      <c r="A549" s="46"/>
    </row>
    <row r="550" spans="1:1" ht="12.75">
      <c r="A550" s="46"/>
    </row>
    <row r="551" spans="1:1" ht="12.75">
      <c r="A551" s="46"/>
    </row>
    <row r="552" spans="1:1" ht="12.75">
      <c r="A552" s="46"/>
    </row>
    <row r="553" spans="1:1" ht="12.75">
      <c r="A553" s="46"/>
    </row>
    <row r="554" spans="1:1" ht="12.75">
      <c r="A554" s="46"/>
    </row>
    <row r="555" spans="1:1" ht="12.75">
      <c r="A555" s="46"/>
    </row>
    <row r="556" spans="1:1" ht="12.75">
      <c r="A556" s="46"/>
    </row>
    <row r="557" spans="1:1" ht="12.75">
      <c r="A557" s="46"/>
    </row>
    <row r="558" spans="1:1" ht="12.75">
      <c r="A558" s="46"/>
    </row>
    <row r="559" spans="1:1" ht="12.75">
      <c r="A559" s="46"/>
    </row>
    <row r="560" spans="1:1" ht="12.75">
      <c r="A560" s="46"/>
    </row>
    <row r="561" spans="1:1" ht="12.75">
      <c r="A561" s="46"/>
    </row>
    <row r="562" spans="1:1" ht="12.75">
      <c r="A562" s="46"/>
    </row>
    <row r="563" spans="1:1" ht="12.75">
      <c r="A563" s="46"/>
    </row>
    <row r="564" spans="1:1" ht="12.75">
      <c r="A564" s="46"/>
    </row>
    <row r="565" spans="1:1" ht="12.75">
      <c r="A565" s="46"/>
    </row>
    <row r="566" spans="1:1" ht="12.75">
      <c r="A566" s="46"/>
    </row>
    <row r="567" spans="1:1" ht="12.75">
      <c r="A567" s="46"/>
    </row>
    <row r="568" spans="1:1" ht="12.75">
      <c r="A568" s="46"/>
    </row>
    <row r="569" spans="1:1" ht="12.75">
      <c r="A569" s="46"/>
    </row>
    <row r="570" spans="1:1" ht="12.75">
      <c r="A570" s="46"/>
    </row>
    <row r="571" spans="1:1" ht="12.75">
      <c r="A571" s="46"/>
    </row>
    <row r="572" spans="1:1" ht="12.75">
      <c r="A572" s="46"/>
    </row>
    <row r="573" spans="1:1" ht="12.75">
      <c r="A573" s="46"/>
    </row>
    <row r="574" spans="1:1" ht="12.75">
      <c r="A574" s="46"/>
    </row>
    <row r="575" spans="1:1" ht="12.75">
      <c r="A575" s="46"/>
    </row>
    <row r="576" spans="1:1" ht="12.75">
      <c r="A576" s="46"/>
    </row>
    <row r="577" spans="1:1" ht="12.75">
      <c r="A577" s="46"/>
    </row>
    <row r="578" spans="1:1" ht="12.75">
      <c r="A578" s="46"/>
    </row>
    <row r="579" spans="1:1" ht="12.75">
      <c r="A579" s="46"/>
    </row>
    <row r="580" spans="1:1" ht="12.75">
      <c r="A580" s="46"/>
    </row>
    <row r="581" spans="1:1" ht="12.75">
      <c r="A581" s="46"/>
    </row>
    <row r="582" spans="1:1" ht="12.75">
      <c r="A582" s="46"/>
    </row>
    <row r="583" spans="1:1" ht="12.75">
      <c r="A583" s="46"/>
    </row>
    <row r="584" spans="1:1" ht="12.75">
      <c r="A584" s="46"/>
    </row>
    <row r="585" spans="1:1" ht="12.75">
      <c r="A585" s="46"/>
    </row>
    <row r="586" spans="1:1" ht="12.75">
      <c r="A586" s="46"/>
    </row>
    <row r="587" spans="1:1" ht="12.75">
      <c r="A587" s="46"/>
    </row>
    <row r="588" spans="1:1" ht="12.75">
      <c r="A588" s="46"/>
    </row>
    <row r="589" spans="1:1" ht="12.75">
      <c r="A589" s="46"/>
    </row>
    <row r="590" spans="1:1" ht="12.75">
      <c r="A590" s="46"/>
    </row>
    <row r="591" spans="1:1" ht="12.75">
      <c r="A591" s="46"/>
    </row>
    <row r="592" spans="1:1" ht="12.75">
      <c r="A592" s="46"/>
    </row>
    <row r="593" spans="1:1" ht="12.75">
      <c r="A593" s="46"/>
    </row>
    <row r="594" spans="1:1" ht="12.75">
      <c r="A594" s="46"/>
    </row>
    <row r="595" spans="1:1" ht="12.75">
      <c r="A595" s="46"/>
    </row>
    <row r="596" spans="1:1" ht="12.75">
      <c r="A596" s="46"/>
    </row>
    <row r="597" spans="1:1" ht="12.75">
      <c r="A597" s="46"/>
    </row>
    <row r="598" spans="1:1" ht="12.75">
      <c r="A598" s="46"/>
    </row>
    <row r="599" spans="1:1" ht="12.75">
      <c r="A599" s="46"/>
    </row>
    <row r="600" spans="1:1" ht="12.75">
      <c r="A600" s="46"/>
    </row>
    <row r="601" spans="1:1" ht="12.75">
      <c r="A601" s="46"/>
    </row>
    <row r="602" spans="1:1" ht="12.75">
      <c r="A602" s="46"/>
    </row>
    <row r="603" spans="1:1" ht="12.75">
      <c r="A603" s="46"/>
    </row>
    <row r="604" spans="1:1" ht="12.75">
      <c r="A604" s="46"/>
    </row>
    <row r="605" spans="1:1" ht="12.75">
      <c r="A605" s="46"/>
    </row>
    <row r="606" spans="1:1" ht="12.75">
      <c r="A606" s="46"/>
    </row>
    <row r="607" spans="1:1" ht="12.75">
      <c r="A607" s="46"/>
    </row>
    <row r="608" spans="1:1" ht="12.75">
      <c r="A608" s="46"/>
    </row>
    <row r="609" spans="1:1" ht="12.75">
      <c r="A609" s="46"/>
    </row>
    <row r="610" spans="1:1" ht="12.75">
      <c r="A610" s="46"/>
    </row>
    <row r="611" spans="1:1" ht="12.75">
      <c r="A611" s="46"/>
    </row>
    <row r="612" spans="1:1" ht="12.75">
      <c r="A612" s="46"/>
    </row>
    <row r="613" spans="1:1" ht="12.75">
      <c r="A613" s="46"/>
    </row>
    <row r="614" spans="1:1" ht="12.75">
      <c r="A614" s="46"/>
    </row>
    <row r="615" spans="1:1" ht="12.75">
      <c r="A615" s="46"/>
    </row>
    <row r="616" spans="1:1" ht="12.75">
      <c r="A616" s="46"/>
    </row>
    <row r="617" spans="1:1" ht="12.75">
      <c r="A617" s="46"/>
    </row>
    <row r="618" spans="1:1" ht="12.75">
      <c r="A618" s="46"/>
    </row>
    <row r="619" spans="1:1" ht="12.75">
      <c r="A619" s="46"/>
    </row>
    <row r="620" spans="1:1" ht="12.75">
      <c r="A620" s="46"/>
    </row>
    <row r="621" spans="1:1" ht="12.75">
      <c r="A621" s="46"/>
    </row>
    <row r="622" spans="1:1" ht="12.75">
      <c r="A622" s="46"/>
    </row>
    <row r="623" spans="1:1" ht="12.75">
      <c r="A623" s="46"/>
    </row>
    <row r="624" spans="1:1" ht="12.75">
      <c r="A624" s="46"/>
    </row>
    <row r="625" spans="1:1" ht="12.75">
      <c r="A625" s="46"/>
    </row>
    <row r="626" spans="1:1" ht="12.75">
      <c r="A626" s="46"/>
    </row>
    <row r="627" spans="1:1" ht="12.75">
      <c r="A627" s="46"/>
    </row>
    <row r="628" spans="1:1" ht="12.75">
      <c r="A628" s="46"/>
    </row>
    <row r="629" spans="1:1" ht="12.75">
      <c r="A629" s="46"/>
    </row>
    <row r="630" spans="1:1" ht="12.75">
      <c r="A630" s="46"/>
    </row>
    <row r="631" spans="1:1" ht="12.75">
      <c r="A631" s="46"/>
    </row>
    <row r="632" spans="1:1" ht="12.75">
      <c r="A632" s="46"/>
    </row>
    <row r="633" spans="1:1" ht="12.75">
      <c r="A633" s="46"/>
    </row>
    <row r="634" spans="1:1" ht="12.75">
      <c r="A634" s="46"/>
    </row>
    <row r="635" spans="1:1" ht="12.75">
      <c r="A635" s="46"/>
    </row>
    <row r="636" spans="1:1" ht="12.75">
      <c r="A636" s="46"/>
    </row>
    <row r="637" spans="1:1" ht="12.75">
      <c r="A637" s="46"/>
    </row>
    <row r="638" spans="1:1" ht="12.75">
      <c r="A638" s="46"/>
    </row>
    <row r="639" spans="1:1" ht="12.75">
      <c r="A639" s="46"/>
    </row>
    <row r="640" spans="1:1" ht="12.75">
      <c r="A640" s="46"/>
    </row>
    <row r="641" spans="1:1" ht="12.75">
      <c r="A641" s="46"/>
    </row>
    <row r="642" spans="1:1" ht="12.75">
      <c r="A642" s="46"/>
    </row>
    <row r="643" spans="1:1" ht="12.75">
      <c r="A643" s="46"/>
    </row>
    <row r="644" spans="1:1" ht="12.75">
      <c r="A644" s="46"/>
    </row>
    <row r="645" spans="1:1" ht="12.75">
      <c r="A645" s="46"/>
    </row>
    <row r="646" spans="1:1" ht="12.75">
      <c r="A646" s="46"/>
    </row>
    <row r="647" spans="1:1" ht="12.75">
      <c r="A647" s="46"/>
    </row>
    <row r="648" spans="1:1" ht="12.75">
      <c r="A648" s="46"/>
    </row>
    <row r="649" spans="1:1" ht="12.75">
      <c r="A649" s="46"/>
    </row>
    <row r="650" spans="1:1" ht="12.75">
      <c r="A650" s="46"/>
    </row>
    <row r="651" spans="1:1" ht="12.75">
      <c r="A651" s="46"/>
    </row>
    <row r="652" spans="1:1" ht="12.75">
      <c r="A652" s="46"/>
    </row>
    <row r="653" spans="1:1" ht="12.75">
      <c r="A653" s="46"/>
    </row>
    <row r="654" spans="1:1" ht="12.75">
      <c r="A654" s="46"/>
    </row>
    <row r="655" spans="1:1" ht="12.75">
      <c r="A655" s="46"/>
    </row>
    <row r="656" spans="1:1" ht="12.75">
      <c r="A656" s="46"/>
    </row>
    <row r="657" spans="1:1" ht="12.75">
      <c r="A657" s="46"/>
    </row>
    <row r="658" spans="1:1" ht="12.75">
      <c r="A658" s="46"/>
    </row>
    <row r="659" spans="1:1" ht="12.75">
      <c r="A659" s="46"/>
    </row>
    <row r="660" spans="1:1" ht="12.75">
      <c r="A660" s="46"/>
    </row>
    <row r="661" spans="1:1" ht="12.75">
      <c r="A661" s="46"/>
    </row>
    <row r="662" spans="1:1" ht="12.75">
      <c r="A662" s="46"/>
    </row>
    <row r="663" spans="1:1" ht="12.75">
      <c r="A663" s="46"/>
    </row>
    <row r="664" spans="1:1" ht="12.75">
      <c r="A664" s="46"/>
    </row>
    <row r="665" spans="1:1" ht="12.75">
      <c r="A665" s="46"/>
    </row>
    <row r="666" spans="1:1" ht="12.75">
      <c r="A666" s="46"/>
    </row>
    <row r="667" spans="1:1" ht="12.75">
      <c r="A667" s="46"/>
    </row>
    <row r="668" spans="1:1" ht="12.75">
      <c r="A668" s="46"/>
    </row>
    <row r="669" spans="1:1" ht="12.75">
      <c r="A669" s="46"/>
    </row>
    <row r="670" spans="1:1" ht="12.75">
      <c r="A670" s="46"/>
    </row>
    <row r="671" spans="1:1" ht="12.75">
      <c r="A671" s="46"/>
    </row>
    <row r="672" spans="1:1" ht="12.75">
      <c r="A672" s="46"/>
    </row>
    <row r="673" spans="1:1" ht="12.75">
      <c r="A673" s="46"/>
    </row>
    <row r="674" spans="1:1" ht="12.75">
      <c r="A674" s="46"/>
    </row>
    <row r="675" spans="1:1" ht="12.75">
      <c r="A675" s="46"/>
    </row>
    <row r="676" spans="1:1" ht="12.75">
      <c r="A676" s="46"/>
    </row>
    <row r="677" spans="1:1" ht="12.75">
      <c r="A677" s="46"/>
    </row>
    <row r="678" spans="1:1" ht="12.75">
      <c r="A678" s="46"/>
    </row>
    <row r="679" spans="1:1" ht="12.75">
      <c r="A679" s="46"/>
    </row>
    <row r="680" spans="1:1" ht="12.75">
      <c r="A680" s="46"/>
    </row>
    <row r="681" spans="1:1" ht="12.75">
      <c r="A681" s="46"/>
    </row>
    <row r="682" spans="1:1" ht="12.75">
      <c r="A682" s="46"/>
    </row>
    <row r="683" spans="1:1" ht="12.75">
      <c r="A683" s="46"/>
    </row>
    <row r="684" spans="1:1" ht="12.75">
      <c r="A684" s="46"/>
    </row>
    <row r="685" spans="1:1" ht="12.75">
      <c r="A685" s="46"/>
    </row>
    <row r="686" spans="1:1" ht="12.75">
      <c r="A686" s="46"/>
    </row>
    <row r="687" spans="1:1" ht="12.75">
      <c r="A687" s="46"/>
    </row>
    <row r="688" spans="1:1" ht="12.75">
      <c r="A688" s="46"/>
    </row>
    <row r="689" spans="1:1" ht="12.75">
      <c r="A689" s="46"/>
    </row>
    <row r="690" spans="1:1" ht="12.75">
      <c r="A690" s="46"/>
    </row>
    <row r="691" spans="1:1" ht="12.75">
      <c r="A691" s="46"/>
    </row>
    <row r="692" spans="1:1" ht="12.75">
      <c r="A692" s="46"/>
    </row>
    <row r="693" spans="1:1" ht="12.75">
      <c r="A693" s="46"/>
    </row>
    <row r="694" spans="1:1" ht="12.75">
      <c r="A694" s="46"/>
    </row>
    <row r="695" spans="1:1" ht="12.75">
      <c r="A695" s="46"/>
    </row>
    <row r="696" spans="1:1" ht="12.75">
      <c r="A696" s="46"/>
    </row>
    <row r="697" spans="1:1" ht="12.75">
      <c r="A697" s="46"/>
    </row>
    <row r="698" spans="1:1" ht="12.75">
      <c r="A698" s="46"/>
    </row>
    <row r="699" spans="1:1" ht="12.75">
      <c r="A699" s="46"/>
    </row>
    <row r="700" spans="1:1" ht="12.75">
      <c r="A700" s="46"/>
    </row>
    <row r="701" spans="1:1" ht="12.75">
      <c r="A701" s="46"/>
    </row>
    <row r="702" spans="1:1" ht="12.75">
      <c r="A702" s="46"/>
    </row>
    <row r="703" spans="1:1" ht="12.75">
      <c r="A703" s="46"/>
    </row>
    <row r="704" spans="1:1" ht="12.75">
      <c r="A704" s="46"/>
    </row>
    <row r="705" spans="1:1" ht="12.75">
      <c r="A705" s="46"/>
    </row>
    <row r="706" spans="1:1" ht="12.75">
      <c r="A706" s="46"/>
    </row>
    <row r="707" spans="1:1" ht="12.75">
      <c r="A707" s="46"/>
    </row>
    <row r="708" spans="1:1" ht="12.75">
      <c r="A708" s="46"/>
    </row>
    <row r="709" spans="1:1" ht="12.75">
      <c r="A709" s="46"/>
    </row>
    <row r="710" spans="1:1" ht="12.75">
      <c r="A710" s="46"/>
    </row>
    <row r="711" spans="1:1" ht="12.75">
      <c r="A711" s="46"/>
    </row>
    <row r="712" spans="1:1" ht="12.75">
      <c r="A712" s="46"/>
    </row>
    <row r="713" spans="1:1" ht="12.75">
      <c r="A713" s="46"/>
    </row>
    <row r="714" spans="1:1" ht="12.75">
      <c r="A714" s="46"/>
    </row>
    <row r="715" spans="1:1" ht="12.75">
      <c r="A715" s="46"/>
    </row>
    <row r="716" spans="1:1" ht="12.75">
      <c r="A716" s="46"/>
    </row>
    <row r="717" spans="1:1" ht="12.75">
      <c r="A717" s="46"/>
    </row>
    <row r="718" spans="1:1" ht="12.75">
      <c r="A718" s="46"/>
    </row>
    <row r="719" spans="1:1" ht="12.75">
      <c r="A719" s="46"/>
    </row>
    <row r="720" spans="1:1" ht="12.75">
      <c r="A720" s="46"/>
    </row>
    <row r="721" spans="1:1" ht="12.75">
      <c r="A721" s="46"/>
    </row>
    <row r="722" spans="1:1" ht="12.75">
      <c r="A722" s="46"/>
    </row>
    <row r="723" spans="1:1" ht="12.75">
      <c r="A723" s="46"/>
    </row>
    <row r="724" spans="1:1" ht="12.75">
      <c r="A724" s="46"/>
    </row>
    <row r="725" spans="1:1" ht="12.75">
      <c r="A725" s="46"/>
    </row>
    <row r="726" spans="1:1" ht="12.75">
      <c r="A726" s="46"/>
    </row>
    <row r="727" spans="1:1" ht="12.75">
      <c r="A727" s="46"/>
    </row>
    <row r="728" spans="1:1" ht="12.75">
      <c r="A728" s="46"/>
    </row>
    <row r="729" spans="1:1" ht="12.75">
      <c r="A729" s="46"/>
    </row>
    <row r="730" spans="1:1" ht="12.75">
      <c r="A730" s="46"/>
    </row>
    <row r="731" spans="1:1" ht="12.75">
      <c r="A731" s="46"/>
    </row>
    <row r="732" spans="1:1" ht="12.75">
      <c r="A732" s="46"/>
    </row>
    <row r="733" spans="1:1" ht="12.75">
      <c r="A733" s="46"/>
    </row>
    <row r="734" spans="1:1" ht="12.75">
      <c r="A734" s="46"/>
    </row>
    <row r="735" spans="1:1" ht="12.75">
      <c r="A735" s="46"/>
    </row>
    <row r="736" spans="1:1" ht="12.75">
      <c r="A736" s="46"/>
    </row>
    <row r="737" spans="1:1" ht="12.75">
      <c r="A737" s="46"/>
    </row>
    <row r="738" spans="1:1" ht="12.75">
      <c r="A738" s="46"/>
    </row>
    <row r="739" spans="1:1" ht="12.75">
      <c r="A739" s="46"/>
    </row>
    <row r="740" spans="1:1" ht="12.75">
      <c r="A740" s="46"/>
    </row>
    <row r="741" spans="1:1" ht="12.75">
      <c r="A741" s="46"/>
    </row>
    <row r="742" spans="1:1" ht="12.75">
      <c r="A742" s="46"/>
    </row>
    <row r="743" spans="1:1" ht="12.75">
      <c r="A743" s="46"/>
    </row>
    <row r="744" spans="1:1" ht="12.75">
      <c r="A744" s="46"/>
    </row>
    <row r="745" spans="1:1" ht="12.75">
      <c r="A745" s="46"/>
    </row>
    <row r="746" spans="1:1" ht="12.75">
      <c r="A746" s="46"/>
    </row>
    <row r="747" spans="1:1" ht="12.75">
      <c r="A747" s="46"/>
    </row>
    <row r="748" spans="1:1" ht="12.75">
      <c r="A748" s="46"/>
    </row>
    <row r="749" spans="1:1" ht="12.75">
      <c r="A749" s="46"/>
    </row>
    <row r="750" spans="1:1" ht="12.75">
      <c r="A750" s="46"/>
    </row>
    <row r="751" spans="1:1" ht="12.75">
      <c r="A751" s="46"/>
    </row>
    <row r="752" spans="1:1" ht="12.75">
      <c r="A752" s="46"/>
    </row>
    <row r="753" spans="1:1" ht="12.75">
      <c r="A753" s="46"/>
    </row>
    <row r="754" spans="1:1" ht="12.75">
      <c r="A754" s="46"/>
    </row>
    <row r="755" spans="1:1" ht="12.75">
      <c r="A755" s="46"/>
    </row>
    <row r="756" spans="1:1" ht="12.75">
      <c r="A756" s="46"/>
    </row>
    <row r="757" spans="1:1" ht="12.75">
      <c r="A757" s="46"/>
    </row>
    <row r="758" spans="1:1" ht="12.75">
      <c r="A758" s="46"/>
    </row>
    <row r="759" spans="1:1" ht="12.75">
      <c r="A759" s="46"/>
    </row>
    <row r="760" spans="1:1" ht="12.75">
      <c r="A760" s="46"/>
    </row>
    <row r="761" spans="1:1" ht="12.75">
      <c r="A761" s="46"/>
    </row>
    <row r="762" spans="1:1" ht="12.75">
      <c r="A762" s="46"/>
    </row>
    <row r="763" spans="1:1" ht="12.75">
      <c r="A763" s="46"/>
    </row>
    <row r="764" spans="1:1" ht="12.75">
      <c r="A764" s="46"/>
    </row>
    <row r="765" spans="1:1" ht="12.75">
      <c r="A765" s="46"/>
    </row>
    <row r="766" spans="1:1" ht="12.75">
      <c r="A766" s="46"/>
    </row>
    <row r="767" spans="1:1" ht="12.75">
      <c r="A767" s="46"/>
    </row>
    <row r="768" spans="1:1" ht="12.75">
      <c r="A768" s="46"/>
    </row>
    <row r="769" spans="1:1" ht="12.75">
      <c r="A769" s="46"/>
    </row>
    <row r="770" spans="1:1" ht="12.75">
      <c r="A770" s="46"/>
    </row>
    <row r="771" spans="1:1" ht="12.75">
      <c r="A771" s="46"/>
    </row>
    <row r="772" spans="1:1" ht="12.75">
      <c r="A772" s="46"/>
    </row>
    <row r="773" spans="1:1" ht="12.75">
      <c r="A773" s="46"/>
    </row>
    <row r="774" spans="1:1" ht="12.75">
      <c r="A774" s="46"/>
    </row>
    <row r="775" spans="1:1" ht="12.75">
      <c r="A775" s="46"/>
    </row>
    <row r="776" spans="1:1" ht="12.75">
      <c r="A776" s="46"/>
    </row>
    <row r="777" spans="1:1" ht="12.75">
      <c r="A777" s="46"/>
    </row>
    <row r="778" spans="1:1" ht="12.75">
      <c r="A778" s="46"/>
    </row>
    <row r="779" spans="1:1" ht="12.75">
      <c r="A779" s="46"/>
    </row>
    <row r="780" spans="1:1" ht="12.75">
      <c r="A780" s="46"/>
    </row>
    <row r="781" spans="1:1" ht="12.75">
      <c r="A781" s="46"/>
    </row>
    <row r="782" spans="1:1" ht="12.75">
      <c r="A782" s="46"/>
    </row>
    <row r="783" spans="1:1" ht="12.75">
      <c r="A783" s="46"/>
    </row>
    <row r="784" spans="1:1" ht="12.75">
      <c r="A784" s="46"/>
    </row>
    <row r="785" spans="1:1" ht="12.75">
      <c r="A785" s="46"/>
    </row>
    <row r="786" spans="1:1" ht="12.75">
      <c r="A786" s="46"/>
    </row>
    <row r="787" spans="1:1" ht="12.75">
      <c r="A787" s="46"/>
    </row>
    <row r="788" spans="1:1" ht="12.75">
      <c r="A788" s="46"/>
    </row>
    <row r="789" spans="1:1" ht="12.75">
      <c r="A789" s="46"/>
    </row>
    <row r="790" spans="1:1" ht="12.75">
      <c r="A790" s="46"/>
    </row>
    <row r="791" spans="1:1" ht="12.75">
      <c r="A791" s="46"/>
    </row>
    <row r="792" spans="1:1" ht="12.75">
      <c r="A792" s="46"/>
    </row>
    <row r="793" spans="1:1" ht="12.75">
      <c r="A793" s="46"/>
    </row>
    <row r="794" spans="1:1" ht="12.75">
      <c r="A794" s="46"/>
    </row>
    <row r="795" spans="1:1" ht="12.75">
      <c r="A795" s="46"/>
    </row>
    <row r="796" spans="1:1" ht="12.75">
      <c r="A796" s="46"/>
    </row>
    <row r="797" spans="1:1" ht="12.75">
      <c r="A797" s="46"/>
    </row>
    <row r="798" spans="1:1" ht="12.75">
      <c r="A798" s="46"/>
    </row>
    <row r="799" spans="1:1" ht="12.75">
      <c r="A799" s="46"/>
    </row>
    <row r="800" spans="1:1" ht="12.75">
      <c r="A800" s="46"/>
    </row>
    <row r="801" spans="1:1" ht="12.75">
      <c r="A801" s="46"/>
    </row>
    <row r="802" spans="1:1" ht="12.75">
      <c r="A802" s="46"/>
    </row>
    <row r="803" spans="1:1" ht="12.75">
      <c r="A803" s="46"/>
    </row>
    <row r="804" spans="1:1" ht="12.75">
      <c r="A804" s="46"/>
    </row>
    <row r="805" spans="1:1" ht="12.75">
      <c r="A805" s="46"/>
    </row>
    <row r="806" spans="1:1" ht="12.75">
      <c r="A806" s="46"/>
    </row>
    <row r="807" spans="1:1" ht="12.75">
      <c r="A807" s="46"/>
    </row>
    <row r="808" spans="1:1" ht="12.75">
      <c r="A808" s="46"/>
    </row>
    <row r="809" spans="1:1" ht="12.75">
      <c r="A809" s="46"/>
    </row>
    <row r="810" spans="1:1" ht="12.75">
      <c r="A810" s="46"/>
    </row>
    <row r="811" spans="1:1" ht="12.75">
      <c r="A811" s="46"/>
    </row>
    <row r="812" spans="1:1" ht="12.75">
      <c r="A812" s="46"/>
    </row>
    <row r="813" spans="1:1" ht="12.75">
      <c r="A813" s="46"/>
    </row>
    <row r="814" spans="1:1" ht="12.75">
      <c r="A814" s="46"/>
    </row>
    <row r="815" spans="1:1" ht="12.75">
      <c r="A815" s="46"/>
    </row>
    <row r="816" spans="1:1" ht="12.75">
      <c r="A816" s="46"/>
    </row>
    <row r="817" spans="1:1" ht="12.75">
      <c r="A817" s="46"/>
    </row>
    <row r="818" spans="1:1" ht="12.75">
      <c r="A818" s="46"/>
    </row>
    <row r="819" spans="1:1" ht="12.75">
      <c r="A819" s="46"/>
    </row>
  </sheetData>
  <mergeCells count="3">
    <mergeCell ref="A2:A5"/>
    <mergeCell ref="F6:T6"/>
    <mergeCell ref="A1:T1"/>
  </mergeCells>
  <conditionalFormatting sqref="H7:H133">
    <cfRule type="expression" dxfId="7" priority="1">
      <formula>AND(H7&gt;H$5,H7&lt;&gt;"")</formula>
    </cfRule>
  </conditionalFormatting>
  <conditionalFormatting sqref="K7:M133">
    <cfRule type="expression" dxfId="6" priority="2">
      <formula>K7&gt;K$5</formula>
    </cfRule>
  </conditionalFormatting>
  <conditionalFormatting sqref="N7:N133">
    <cfRule type="expression" dxfId="5" priority="3">
      <formula>N7&gt;FLOOR(O7/4,1)</formula>
    </cfRule>
  </conditionalFormatting>
  <conditionalFormatting sqref="P7:S133">
    <cfRule type="expression" dxfId="4" priority="4">
      <formula>AND(P7&gt;P$5,P7&lt;&gt;"")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9"/>
  <sheetViews>
    <sheetView workbookViewId="0">
      <pane ySplit="6" topLeftCell="A7" activePane="bottomLeft" state="frozen"/>
      <selection pane="bottomLeft" activeCell="B8" sqref="B8"/>
    </sheetView>
  </sheetViews>
  <sheetFormatPr defaultColWidth="14.42578125" defaultRowHeight="15.75" customHeight="1"/>
  <cols>
    <col min="1" max="1" width="13.7109375" customWidth="1"/>
    <col min="2" max="2" width="37.7109375" customWidth="1"/>
    <col min="3" max="3" width="7" customWidth="1"/>
    <col min="4" max="4" width="9.140625" customWidth="1"/>
    <col min="5" max="5" width="10.28515625" customWidth="1"/>
    <col min="6" max="20" width="11.5703125" customWidth="1"/>
  </cols>
  <sheetData>
    <row r="1" spans="1:20" ht="18">
      <c r="A1" s="53" t="str">
        <f ca="1">'FYBA B'!A1</f>
        <v>Attendance Upto December 2017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45" customHeight="1">
      <c r="A2" s="48" t="s">
        <v>4</v>
      </c>
      <c r="B2" s="4" t="s">
        <v>5</v>
      </c>
      <c r="C2" s="6" t="s">
        <v>6</v>
      </c>
      <c r="D2" s="8" t="s">
        <v>6</v>
      </c>
      <c r="E2" s="8"/>
      <c r="F2" s="8" t="s">
        <v>7</v>
      </c>
      <c r="G2" s="8" t="s">
        <v>7</v>
      </c>
      <c r="H2" s="8" t="s">
        <v>8</v>
      </c>
      <c r="I2" s="8" t="s">
        <v>9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</v>
      </c>
      <c r="S2" s="8" t="s">
        <v>0</v>
      </c>
      <c r="T2" s="8"/>
    </row>
    <row r="3" spans="1:20" ht="22.5" customHeight="1">
      <c r="A3" s="49"/>
      <c r="B3" s="9" t="s">
        <v>18</v>
      </c>
      <c r="C3" s="10"/>
      <c r="D3" s="10"/>
      <c r="E3" s="10"/>
      <c r="F3" s="11" t="s">
        <v>19</v>
      </c>
      <c r="G3" s="11" t="s">
        <v>20</v>
      </c>
      <c r="H3" s="11"/>
      <c r="I3" s="11" t="s">
        <v>21</v>
      </c>
      <c r="J3" s="11" t="s">
        <v>22</v>
      </c>
      <c r="K3" s="11"/>
      <c r="L3" s="11" t="s">
        <v>23</v>
      </c>
      <c r="M3" s="11" t="s">
        <v>24</v>
      </c>
      <c r="N3" s="11" t="s">
        <v>24</v>
      </c>
      <c r="O3" s="11" t="s">
        <v>24</v>
      </c>
      <c r="P3" s="11" t="s">
        <v>25</v>
      </c>
      <c r="Q3" s="11" t="s">
        <v>26</v>
      </c>
      <c r="R3" s="11" t="s">
        <v>27</v>
      </c>
      <c r="S3" s="11" t="s">
        <v>28</v>
      </c>
      <c r="T3" s="11"/>
    </row>
    <row r="4" spans="1:20" ht="22.5" customHeight="1">
      <c r="A4" s="49"/>
      <c r="B4" s="13" t="s">
        <v>29</v>
      </c>
      <c r="C4" s="14"/>
      <c r="D4" s="14"/>
      <c r="E4" s="14"/>
      <c r="F4" s="16" t="str">
        <f ca="1">IFERROR(__xludf.DUMMYFUNCTION("IMPORTRANGE(""/1vFV8Qd6n0MrPHYBeVp1Y_eB_kbiC7J9TT1whrvu4Vkc"",""SEM1!E4"")"),"27")</f>
        <v>27</v>
      </c>
      <c r="G4" s="16" t="str">
        <f ca="1">IFERROR(__xludf.DUMMYFUNCTION("IMPORTRANGE(""1s_74kVqricL4AunR5DgkEUlmsHFVv0FwbAwsVetzz44"",""SEM1!e4"")"),"6")</f>
        <v>6</v>
      </c>
      <c r="H4" s="18">
        <f ca="1">F4+G4</f>
        <v>33</v>
      </c>
      <c r="I4" s="16" t="str">
        <f ca="1">IFERROR(__xludf.DUMMYFUNCTION("IMPORTRANGE(""1eDh0bZprejd8Sk-g0arGWs1CguB5h65CsNZb4ifRJyc"",""sem1!E4"")"),"9")</f>
        <v>9</v>
      </c>
      <c r="J4" s="16" t="str">
        <f ca="1">IFERROR(__xludf.DUMMYFUNCTION("IMPORTRANGE(""1cuHU18bgg3BYG1w3xCJzxwXR4awLsrxl306BRvyNzss"",""sem1!E4"")"),"35")</f>
        <v>35</v>
      </c>
      <c r="K4" s="18">
        <f ca="1">I4+J4</f>
        <v>44</v>
      </c>
      <c r="L4" s="16" t="str">
        <f ca="1">IFERROR(__xludf.DUMMYFUNCTION("IMPORTRANGE(""1p5A3O0mEnQlpJuaKt5PaP4N_H77OeN6ogxkOU5tadMA"",""sem1!E4"")"),"32")</f>
        <v>32</v>
      </c>
      <c r="M4" s="18" t="str">
        <f ca="1">IFERROR(__xludf.DUMMYFUNCTION("IMPORTRANGE(""1vexMb6Q7yWtFbCG3qtFokfxxtwWz-a3wGhRl3T7XfhE"",""sem1!F4:G4"")"),"23")</f>
        <v>23</v>
      </c>
      <c r="N4" s="18">
        <v>10</v>
      </c>
      <c r="O4" s="18"/>
      <c r="P4" s="16" t="str">
        <f ca="1">IFERROR(__xludf.DUMMYFUNCTION("IMPORTRANGE(""1J2GZhFkksEqsXeb9gH18z6QMx_MeIcWP7lO3pLxDwuM"",""sem1!E4"")"),"31")</f>
        <v>31</v>
      </c>
      <c r="Q4" s="18" t="str">
        <f ca="1">IFERROR(__xludf.DUMMYFUNCTION("IMPORTRANGE(""1MDmCsICNYD1V5mfCJgTPXws2AmZLNy1sh6K9lPCr9FI"",""SEM1!B4"")"),"37")</f>
        <v>37</v>
      </c>
      <c r="R4" s="18" t="str">
        <f ca="1">IFERROR(__xludf.DUMMYFUNCTION("IMPORTRANGE(""10Gduxw5AUy8cEM4HAsDmB-LJgkNqlp0hDtGBhUn59w4"",""SEM1!E4"")"),"23")</f>
        <v>23</v>
      </c>
      <c r="S4" s="18" t="str">
        <f ca="1">IFERROR(__xludf.DUMMYFUNCTION("IMPORTRANGE(""1WoEjuOiwKfacCzMwjiDTXHBR8ahOEqnGnY5NOSM40Ic"",""SEM1!E4"")"),"12")</f>
        <v>12</v>
      </c>
      <c r="T4" s="18"/>
    </row>
    <row r="5" spans="1:20" ht="22.5" customHeight="1">
      <c r="A5" s="50"/>
      <c r="B5" s="23" t="s">
        <v>31</v>
      </c>
      <c r="C5" s="24"/>
      <c r="D5" s="24"/>
      <c r="E5" s="24"/>
      <c r="F5" s="26">
        <f t="shared" ref="F5:N5" ca="1" si="0">FLOOR(F4/4,1)</f>
        <v>6</v>
      </c>
      <c r="G5" s="28">
        <f t="shared" ca="1" si="0"/>
        <v>1</v>
      </c>
      <c r="H5" s="28">
        <f t="shared" ca="1" si="0"/>
        <v>8</v>
      </c>
      <c r="I5" s="29">
        <f t="shared" ca="1" si="0"/>
        <v>2</v>
      </c>
      <c r="J5" s="29">
        <f t="shared" ca="1" si="0"/>
        <v>8</v>
      </c>
      <c r="K5" s="29">
        <f t="shared" ca="1" si="0"/>
        <v>11</v>
      </c>
      <c r="L5" s="29">
        <f t="shared" ca="1" si="0"/>
        <v>8</v>
      </c>
      <c r="M5" s="28">
        <f t="shared" ca="1" si="0"/>
        <v>5</v>
      </c>
      <c r="N5" s="28">
        <f t="shared" si="0"/>
        <v>2</v>
      </c>
      <c r="O5" s="28"/>
      <c r="P5" s="28">
        <f t="shared" ref="P5:S5" ca="1" si="1">FLOOR(P4/4,1)</f>
        <v>7</v>
      </c>
      <c r="Q5" s="28">
        <f t="shared" ca="1" si="1"/>
        <v>9</v>
      </c>
      <c r="R5" s="28">
        <f t="shared" ca="1" si="1"/>
        <v>5</v>
      </c>
      <c r="S5" s="28">
        <f t="shared" ca="1" si="1"/>
        <v>3</v>
      </c>
      <c r="T5" s="28"/>
    </row>
    <row r="6" spans="1:20" ht="22.5" customHeight="1">
      <c r="A6" s="30" t="s">
        <v>30</v>
      </c>
      <c r="B6" s="31" t="s">
        <v>32</v>
      </c>
      <c r="C6" s="32" t="s">
        <v>33</v>
      </c>
      <c r="D6" s="32" t="s">
        <v>34</v>
      </c>
      <c r="E6" s="32" t="s">
        <v>35</v>
      </c>
      <c r="F6" s="51" t="s">
        <v>36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</row>
    <row r="7" spans="1:20" ht="22.5" customHeight="1">
      <c r="A7" s="34">
        <f>'FYBA B'!A7</f>
        <v>151</v>
      </c>
      <c r="B7" s="35" t="str">
        <f>'FYBA B'!B7</f>
        <v>ADHIKARY DEEPAK PREMPRASAD</v>
      </c>
      <c r="C7" s="36" t="str">
        <f>'FYBA B'!C7</f>
        <v>Hindi</v>
      </c>
      <c r="D7" s="36" t="str">
        <f>'FYBA B'!D7</f>
        <v>Sociology</v>
      </c>
      <c r="E7" s="36" t="str">
        <f>'FYBA B'!E7</f>
        <v>Economics</v>
      </c>
      <c r="F7" s="37" t="str">
        <f ca="1">'FYBA B'!F7</f>
        <v>4</v>
      </c>
      <c r="G7" s="38" t="str">
        <f ca="1">'FYBA B'!G7</f>
        <v>0</v>
      </c>
      <c r="H7" s="38">
        <f ca="1">'FYBA B'!H7</f>
        <v>4</v>
      </c>
      <c r="I7" s="39" t="str">
        <f ca="1">'FYBA B'!I7</f>
        <v>1</v>
      </c>
      <c r="J7" s="39" t="str">
        <f ca="1">'FYBA B'!J7</f>
        <v>7</v>
      </c>
      <c r="K7" s="40">
        <f ca="1">'FYBA B'!K7</f>
        <v>8</v>
      </c>
      <c r="L7" s="39" t="str">
        <f ca="1">'FYBA B'!L7</f>
        <v>5</v>
      </c>
      <c r="M7" s="41" t="str">
        <f ca="1">'FYBA B'!M7</f>
        <v>0</v>
      </c>
      <c r="N7" s="41">
        <f>'FYBA B'!N7</f>
        <v>0</v>
      </c>
      <c r="O7" s="41">
        <f>'FYBA B'!O7</f>
        <v>0</v>
      </c>
      <c r="P7" s="39" t="str">
        <f>'FYBA B'!P7</f>
        <v/>
      </c>
      <c r="Q7" s="38" t="str">
        <f ca="1">'FYBA B'!Q7</f>
        <v>3</v>
      </c>
      <c r="R7" s="38" t="str">
        <f ca="1">'FYBA B'!R7</f>
        <v>0</v>
      </c>
      <c r="S7" s="38" t="str">
        <f>'FYBA B'!S7</f>
        <v/>
      </c>
      <c r="T7" s="38">
        <f>'FYBA B'!T7</f>
        <v>0</v>
      </c>
    </row>
    <row r="8" spans="1:20" ht="22.5" customHeight="1">
      <c r="A8" s="34">
        <f>'FYBA B'!A8</f>
        <v>152</v>
      </c>
      <c r="B8" s="43" t="str">
        <f>'FYBA B'!B8</f>
        <v>ADITI SAKSENA</v>
      </c>
      <c r="C8" s="36" t="str">
        <f>'FYBA B'!C8</f>
        <v>French</v>
      </c>
      <c r="D8" s="36" t="str">
        <f>'FYBA B'!D8</f>
        <v>Sociology</v>
      </c>
      <c r="E8" s="36" t="str">
        <f>'FYBA B'!E8</f>
        <v>History</v>
      </c>
      <c r="F8" s="44">
        <f>'FYBA B'!F8</f>
        <v>4</v>
      </c>
      <c r="G8" s="44">
        <f>'FYBA B'!G8</f>
        <v>0</v>
      </c>
      <c r="H8" s="38">
        <f>'FYBA B'!H8</f>
        <v>4</v>
      </c>
      <c r="I8" s="38">
        <f>'FYBA B'!I8</f>
        <v>2</v>
      </c>
      <c r="J8" s="44">
        <f>'FYBA B'!J8</f>
        <v>5</v>
      </c>
      <c r="K8" s="40">
        <f>'FYBA B'!K8</f>
        <v>7</v>
      </c>
      <c r="L8" s="44">
        <f>'FYBA B'!L8</f>
        <v>4</v>
      </c>
      <c r="M8" s="44">
        <f>'FYBA B'!M8</f>
        <v>0</v>
      </c>
      <c r="N8" s="44">
        <f>'FYBA B'!N8</f>
        <v>0</v>
      </c>
      <c r="O8" s="44">
        <f>'FYBA B'!O8</f>
        <v>0</v>
      </c>
      <c r="P8" s="38" t="str">
        <f ca="1">'FYBA B'!P8</f>
        <v>4</v>
      </c>
      <c r="Q8" s="38" t="str">
        <f>'FYBA B'!Q8</f>
        <v/>
      </c>
      <c r="R8" s="38" t="str">
        <f>'FYBA B'!R8</f>
        <v/>
      </c>
      <c r="S8" s="38" t="str">
        <f ca="1">'FYBA B'!S8</f>
        <v>0</v>
      </c>
      <c r="T8" s="38">
        <f>'FYBA B'!T8</f>
        <v>0</v>
      </c>
    </row>
    <row r="9" spans="1:20" ht="22.5" customHeight="1">
      <c r="A9" s="34">
        <f>'FYBA B'!A9</f>
        <v>153</v>
      </c>
      <c r="B9" s="43" t="str">
        <f>'FYBA B'!B9</f>
        <v>CANCELLED</v>
      </c>
      <c r="C9" s="36" t="str">
        <f>'FYBA B'!C9</f>
        <v>CANC</v>
      </c>
      <c r="D9" s="36" t="str">
        <f>'FYBA B'!D9</f>
        <v>CANC</v>
      </c>
      <c r="E9" s="36" t="str">
        <f>'FYBA B'!E9</f>
        <v>CANC</v>
      </c>
      <c r="F9" s="44">
        <f>'FYBA B'!F9</f>
        <v>0</v>
      </c>
      <c r="G9" s="44">
        <f>'FYBA B'!G9</f>
        <v>0</v>
      </c>
      <c r="H9" s="38">
        <f>'FYBA B'!H9</f>
        <v>0</v>
      </c>
      <c r="I9" s="38">
        <f>'FYBA B'!I9</f>
        <v>2</v>
      </c>
      <c r="J9" s="44">
        <f>'FYBA B'!J9</f>
        <v>8</v>
      </c>
      <c r="K9" s="40">
        <f>'FYBA B'!K9</f>
        <v>10</v>
      </c>
      <c r="L9" s="44">
        <f>'FYBA B'!L9</f>
        <v>5</v>
      </c>
      <c r="M9" s="44">
        <f>'FYBA B'!M9</f>
        <v>0</v>
      </c>
      <c r="N9" s="44">
        <f>'FYBA B'!N9</f>
        <v>0</v>
      </c>
      <c r="O9" s="44">
        <f>'FYBA B'!O9</f>
        <v>0</v>
      </c>
      <c r="P9" s="38" t="str">
        <f>'FYBA B'!P9</f>
        <v/>
      </c>
      <c r="Q9" s="38" t="str">
        <f>'FYBA B'!Q9</f>
        <v/>
      </c>
      <c r="R9" s="38" t="str">
        <f>'FYBA B'!R9</f>
        <v/>
      </c>
      <c r="S9" s="38" t="str">
        <f>'FYBA B'!S9</f>
        <v/>
      </c>
      <c r="T9" s="38">
        <f>'FYBA B'!T9</f>
        <v>0</v>
      </c>
    </row>
    <row r="10" spans="1:20" ht="22.5" customHeight="1">
      <c r="A10" s="34">
        <f>'FYBA B'!A10</f>
        <v>154</v>
      </c>
      <c r="B10" s="43" t="str">
        <f>'FYBA B'!B10</f>
        <v>ALMEIDA SINERA JOHN</v>
      </c>
      <c r="C10" s="36" t="str">
        <f>'FYBA B'!C10</f>
        <v>Hindi</v>
      </c>
      <c r="D10" s="36" t="str">
        <f>'FYBA B'!D10</f>
        <v>Sociology</v>
      </c>
      <c r="E10" s="36" t="str">
        <f>'FYBA B'!E10</f>
        <v>Economics</v>
      </c>
      <c r="F10" s="44">
        <f>'FYBA B'!F10</f>
        <v>3</v>
      </c>
      <c r="G10" s="44">
        <f>'FYBA B'!G10</f>
        <v>0</v>
      </c>
      <c r="H10" s="38">
        <f>'FYBA B'!H10</f>
        <v>3</v>
      </c>
      <c r="I10" s="38">
        <f>'FYBA B'!I10</f>
        <v>1</v>
      </c>
      <c r="J10" s="44">
        <f>'FYBA B'!J10</f>
        <v>4</v>
      </c>
      <c r="K10" s="40">
        <f>'FYBA B'!K10</f>
        <v>5</v>
      </c>
      <c r="L10" s="44">
        <f>'FYBA B'!L10</f>
        <v>3</v>
      </c>
      <c r="M10" s="44">
        <f>'FYBA B'!M10</f>
        <v>0</v>
      </c>
      <c r="N10" s="44">
        <f>'FYBA B'!N10</f>
        <v>0</v>
      </c>
      <c r="O10" s="44">
        <f>'FYBA B'!O10</f>
        <v>0</v>
      </c>
      <c r="P10" s="38" t="str">
        <f>'FYBA B'!P10</f>
        <v/>
      </c>
      <c r="Q10" s="38">
        <f>'FYBA B'!Q10</f>
        <v>1</v>
      </c>
      <c r="R10" s="38">
        <f>'FYBA B'!R10</f>
        <v>0</v>
      </c>
      <c r="S10" s="38" t="str">
        <f>'FYBA B'!S10</f>
        <v/>
      </c>
      <c r="T10" s="38">
        <f>'FYBA B'!T10</f>
        <v>0</v>
      </c>
    </row>
    <row r="11" spans="1:20" ht="22.5" customHeight="1">
      <c r="A11" s="34">
        <f>'FYBA B'!A11</f>
        <v>155</v>
      </c>
      <c r="B11" s="43" t="str">
        <f>'FYBA B'!B11</f>
        <v>ALMEIDA ZINAL HERCULAN</v>
      </c>
      <c r="C11" s="36" t="str">
        <f>'FYBA B'!C11</f>
        <v>Hindi</v>
      </c>
      <c r="D11" s="36" t="str">
        <f>'FYBA B'!D11</f>
        <v>Sociology</v>
      </c>
      <c r="E11" s="36" t="str">
        <f>'FYBA B'!E11</f>
        <v>Economics</v>
      </c>
      <c r="F11" s="44">
        <f>'FYBA B'!F11</f>
        <v>3</v>
      </c>
      <c r="G11" s="44">
        <f>'FYBA B'!G11</f>
        <v>0</v>
      </c>
      <c r="H11" s="38">
        <f>'FYBA B'!H11</f>
        <v>3</v>
      </c>
      <c r="I11" s="38">
        <f>'FYBA B'!I11</f>
        <v>1</v>
      </c>
      <c r="J11" s="44">
        <f>'FYBA B'!J11</f>
        <v>3</v>
      </c>
      <c r="K11" s="40">
        <f>'FYBA B'!K11</f>
        <v>4</v>
      </c>
      <c r="L11" s="44">
        <f>'FYBA B'!L11</f>
        <v>1</v>
      </c>
      <c r="M11" s="44">
        <f>'FYBA B'!M11</f>
        <v>0</v>
      </c>
      <c r="N11" s="44">
        <f>'FYBA B'!N11</f>
        <v>0</v>
      </c>
      <c r="O11" s="44">
        <f>'FYBA B'!O11</f>
        <v>0</v>
      </c>
      <c r="P11" s="38" t="str">
        <f>'FYBA B'!P11</f>
        <v/>
      </c>
      <c r="Q11" s="38">
        <f>'FYBA B'!Q11</f>
        <v>0</v>
      </c>
      <c r="R11" s="38">
        <f>'FYBA B'!R11</f>
        <v>0</v>
      </c>
      <c r="S11" s="38" t="str">
        <f>'FYBA B'!S11</f>
        <v/>
      </c>
      <c r="T11" s="38">
        <f>'FYBA B'!T11</f>
        <v>0</v>
      </c>
    </row>
    <row r="12" spans="1:20" ht="22.5" customHeight="1">
      <c r="A12" s="34">
        <f>'FYBA B'!A12</f>
        <v>156</v>
      </c>
      <c r="B12" s="43" t="str">
        <f>'FYBA B'!B12</f>
        <v>ANCY STEPHEN NADAR</v>
      </c>
      <c r="C12" s="36" t="str">
        <f>'FYBA B'!C12</f>
        <v>Hindi</v>
      </c>
      <c r="D12" s="36" t="str">
        <f>'FYBA B'!D12</f>
        <v>Sociology</v>
      </c>
      <c r="E12" s="36" t="str">
        <f>'FYBA B'!E12</f>
        <v>Economics</v>
      </c>
      <c r="F12" s="44">
        <f>'FYBA B'!F12</f>
        <v>4</v>
      </c>
      <c r="G12" s="44">
        <f>'FYBA B'!G12</f>
        <v>0</v>
      </c>
      <c r="H12" s="38">
        <f>'FYBA B'!H12</f>
        <v>4</v>
      </c>
      <c r="I12" s="38">
        <f>'FYBA B'!I12</f>
        <v>0</v>
      </c>
      <c r="J12" s="44">
        <f>'FYBA B'!J12</f>
        <v>6</v>
      </c>
      <c r="K12" s="40">
        <f>'FYBA B'!K12</f>
        <v>6</v>
      </c>
      <c r="L12" s="44">
        <f>'FYBA B'!L12</f>
        <v>3</v>
      </c>
      <c r="M12" s="44">
        <f>'FYBA B'!M12</f>
        <v>0</v>
      </c>
      <c r="N12" s="44">
        <f>'FYBA B'!N12</f>
        <v>0</v>
      </c>
      <c r="O12" s="44">
        <f>'FYBA B'!O12</f>
        <v>0</v>
      </c>
      <c r="P12" s="38" t="str">
        <f>'FYBA B'!P12</f>
        <v/>
      </c>
      <c r="Q12" s="38">
        <f>'FYBA B'!Q12</f>
        <v>1</v>
      </c>
      <c r="R12" s="38">
        <f>'FYBA B'!R12</f>
        <v>0</v>
      </c>
      <c r="S12" s="38" t="str">
        <f>'FYBA B'!S12</f>
        <v/>
      </c>
      <c r="T12" s="38">
        <f>'FYBA B'!T12</f>
        <v>0</v>
      </c>
    </row>
    <row r="13" spans="1:20" ht="22.5" customHeight="1">
      <c r="A13" s="34">
        <f>'FYBA B'!A13</f>
        <v>157</v>
      </c>
      <c r="B13" s="43" t="str">
        <f>'FYBA B'!B13</f>
        <v>BANSOD ABHISHEK</v>
      </c>
      <c r="C13" s="36" t="str">
        <f>'FYBA B'!C13</f>
        <v>Hindi</v>
      </c>
      <c r="D13" s="36" t="str">
        <f>'FYBA B'!D13</f>
        <v>Sociology</v>
      </c>
      <c r="E13" s="36" t="str">
        <f>'FYBA B'!E13</f>
        <v>Economics</v>
      </c>
      <c r="F13" s="44">
        <f>'FYBA B'!F13</f>
        <v>4</v>
      </c>
      <c r="G13" s="44">
        <f>'FYBA B'!G13</f>
        <v>0</v>
      </c>
      <c r="H13" s="38">
        <f>'FYBA B'!H13</f>
        <v>4</v>
      </c>
      <c r="I13" s="38">
        <f>'FYBA B'!I13</f>
        <v>1</v>
      </c>
      <c r="J13" s="44">
        <f>'FYBA B'!J13</f>
        <v>4</v>
      </c>
      <c r="K13" s="40">
        <f>'FYBA B'!K13</f>
        <v>5</v>
      </c>
      <c r="L13" s="44">
        <f>'FYBA B'!L13</f>
        <v>2</v>
      </c>
      <c r="M13" s="44">
        <f>'FYBA B'!M13</f>
        <v>0</v>
      </c>
      <c r="N13" s="44">
        <f>'FYBA B'!N13</f>
        <v>0</v>
      </c>
      <c r="O13" s="44">
        <f>'FYBA B'!O13</f>
        <v>0</v>
      </c>
      <c r="P13" s="38" t="str">
        <f>'FYBA B'!P13</f>
        <v/>
      </c>
      <c r="Q13" s="38">
        <f>'FYBA B'!Q13</f>
        <v>1</v>
      </c>
      <c r="R13" s="38">
        <f>'FYBA B'!R13</f>
        <v>0</v>
      </c>
      <c r="S13" s="38" t="str">
        <f>'FYBA B'!S13</f>
        <v/>
      </c>
      <c r="T13" s="38">
        <f>'FYBA B'!T13</f>
        <v>0</v>
      </c>
    </row>
    <row r="14" spans="1:20" ht="22.5" customHeight="1">
      <c r="A14" s="34">
        <f>'FYBA B'!A14</f>
        <v>158</v>
      </c>
      <c r="B14" s="43" t="str">
        <f>'FYBA B'!B14</f>
        <v>BRITTO MELISHA JEROME</v>
      </c>
      <c r="C14" s="36" t="str">
        <f>'FYBA B'!C14</f>
        <v>Hindi</v>
      </c>
      <c r="D14" s="36" t="str">
        <f>'FYBA B'!D14</f>
        <v>Sociology</v>
      </c>
      <c r="E14" s="36" t="str">
        <f>'FYBA B'!E14</f>
        <v>Economics</v>
      </c>
      <c r="F14" s="44">
        <f>'FYBA B'!F14</f>
        <v>6</v>
      </c>
      <c r="G14" s="44">
        <f>'FYBA B'!G14</f>
        <v>0</v>
      </c>
      <c r="H14" s="38">
        <f>'FYBA B'!H14</f>
        <v>6</v>
      </c>
      <c r="I14" s="38">
        <f>'FYBA B'!I14</f>
        <v>2</v>
      </c>
      <c r="J14" s="44">
        <f>'FYBA B'!J14</f>
        <v>8</v>
      </c>
      <c r="K14" s="40">
        <f>'FYBA B'!K14</f>
        <v>10</v>
      </c>
      <c r="L14" s="44">
        <f>'FYBA B'!L14</f>
        <v>5</v>
      </c>
      <c r="M14" s="44">
        <f>'FYBA B'!M14</f>
        <v>0</v>
      </c>
      <c r="N14" s="44">
        <f>'FYBA B'!N14</f>
        <v>0</v>
      </c>
      <c r="O14" s="44">
        <f>'FYBA B'!O14</f>
        <v>0</v>
      </c>
      <c r="P14" s="38" t="str">
        <f>'FYBA B'!P14</f>
        <v/>
      </c>
      <c r="Q14" s="38">
        <f>'FYBA B'!Q14</f>
        <v>3</v>
      </c>
      <c r="R14" s="38">
        <f>'FYBA B'!R14</f>
        <v>0</v>
      </c>
      <c r="S14" s="38" t="str">
        <f>'FYBA B'!S14</f>
        <v/>
      </c>
      <c r="T14" s="38">
        <f>'FYBA B'!T14</f>
        <v>0</v>
      </c>
    </row>
    <row r="15" spans="1:20" ht="22.5" customHeight="1">
      <c r="A15" s="34">
        <f>'FYBA B'!A15</f>
        <v>159</v>
      </c>
      <c r="B15" s="43" t="str">
        <f>'FYBA B'!B15</f>
        <v>CHETTIAR SIMONA AROKIASWAMY</v>
      </c>
      <c r="C15" s="36" t="str">
        <f>'FYBA B'!C15</f>
        <v>Hindi</v>
      </c>
      <c r="D15" s="36" t="str">
        <f>'FYBA B'!D15</f>
        <v>Sociology</v>
      </c>
      <c r="E15" s="36" t="str">
        <f>'FYBA B'!E15</f>
        <v>History</v>
      </c>
      <c r="F15" s="44">
        <f>'FYBA B'!F15</f>
        <v>3</v>
      </c>
      <c r="G15" s="44">
        <f>'FYBA B'!G15</f>
        <v>0</v>
      </c>
      <c r="H15" s="38">
        <f>'FYBA B'!H15</f>
        <v>3</v>
      </c>
      <c r="I15" s="38">
        <f>'FYBA B'!I15</f>
        <v>1</v>
      </c>
      <c r="J15" s="44">
        <f>'FYBA B'!J15</f>
        <v>5</v>
      </c>
      <c r="K15" s="40">
        <f>'FYBA B'!K15</f>
        <v>6</v>
      </c>
      <c r="L15" s="44">
        <f>'FYBA B'!L15</f>
        <v>4</v>
      </c>
      <c r="M15" s="44">
        <f>'FYBA B'!M15</f>
        <v>0</v>
      </c>
      <c r="N15" s="44">
        <f>'FYBA B'!N15</f>
        <v>0</v>
      </c>
      <c r="O15" s="44">
        <f>'FYBA B'!O15</f>
        <v>0</v>
      </c>
      <c r="P15" s="38">
        <f>'FYBA B'!P15</f>
        <v>5</v>
      </c>
      <c r="Q15" s="38" t="str">
        <f>'FYBA B'!Q15</f>
        <v/>
      </c>
      <c r="R15" s="38">
        <f>'FYBA B'!R15</f>
        <v>0</v>
      </c>
      <c r="S15" s="38" t="str">
        <f>'FYBA B'!S15</f>
        <v/>
      </c>
      <c r="T15" s="38">
        <f>'FYBA B'!T15</f>
        <v>0</v>
      </c>
    </row>
    <row r="16" spans="1:20" ht="22.5" customHeight="1">
      <c r="A16" s="34">
        <f>'FYBA B'!A16</f>
        <v>160</v>
      </c>
      <c r="B16" s="43" t="str">
        <f>'FYBA B'!B16</f>
        <v>CN ROHAN NOBLE</v>
      </c>
      <c r="C16" s="36" t="str">
        <f>'FYBA B'!C16</f>
        <v>Hindi</v>
      </c>
      <c r="D16" s="36" t="str">
        <f>'FYBA B'!D16</f>
        <v>Sociology</v>
      </c>
      <c r="E16" s="36" t="str">
        <f>'FYBA B'!E16</f>
        <v>Economics</v>
      </c>
      <c r="F16" s="44">
        <f>'FYBA B'!F16</f>
        <v>6</v>
      </c>
      <c r="G16" s="44">
        <f>'FYBA B'!G16</f>
        <v>0</v>
      </c>
      <c r="H16" s="38">
        <f>'FYBA B'!H16</f>
        <v>6</v>
      </c>
      <c r="I16" s="38">
        <f>'FYBA B'!I16</f>
        <v>2</v>
      </c>
      <c r="J16" s="44">
        <f>'FYBA B'!J16</f>
        <v>8</v>
      </c>
      <c r="K16" s="40">
        <f>'FYBA B'!K16</f>
        <v>10</v>
      </c>
      <c r="L16" s="44">
        <f>'FYBA B'!L16</f>
        <v>5</v>
      </c>
      <c r="M16" s="44">
        <f>'FYBA B'!M16</f>
        <v>0</v>
      </c>
      <c r="N16" s="44">
        <f>'FYBA B'!N16</f>
        <v>0</v>
      </c>
      <c r="O16" s="44">
        <f>'FYBA B'!O16</f>
        <v>0</v>
      </c>
      <c r="P16" s="38" t="str">
        <f>'FYBA B'!P16</f>
        <v/>
      </c>
      <c r="Q16" s="38">
        <f>'FYBA B'!Q16</f>
        <v>3</v>
      </c>
      <c r="R16" s="38">
        <f>'FYBA B'!R16</f>
        <v>0</v>
      </c>
      <c r="S16" s="38" t="str">
        <f>'FYBA B'!S16</f>
        <v/>
      </c>
      <c r="T16" s="38">
        <f>'FYBA B'!T16</f>
        <v>0</v>
      </c>
    </row>
    <row r="17" spans="1:20" ht="22.5" customHeight="1">
      <c r="A17" s="34">
        <f>'FYBA B'!A17</f>
        <v>161</v>
      </c>
      <c r="B17" s="43" t="str">
        <f>'FYBA B'!B17</f>
        <v>COELHO TANYA CAJETAN</v>
      </c>
      <c r="C17" s="36" t="str">
        <f>'FYBA B'!C17</f>
        <v>Hindi</v>
      </c>
      <c r="D17" s="36" t="str">
        <f>'FYBA B'!D17</f>
        <v>Sociology</v>
      </c>
      <c r="E17" s="36" t="str">
        <f>'FYBA B'!E17</f>
        <v>History</v>
      </c>
      <c r="F17" s="44">
        <f>'FYBA B'!F17</f>
        <v>4</v>
      </c>
      <c r="G17" s="44">
        <f>'FYBA B'!G17</f>
        <v>0</v>
      </c>
      <c r="H17" s="38">
        <f>'FYBA B'!H17</f>
        <v>4</v>
      </c>
      <c r="I17" s="38">
        <f>'FYBA B'!I17</f>
        <v>2</v>
      </c>
      <c r="J17" s="44">
        <f>'FYBA B'!J17</f>
        <v>7</v>
      </c>
      <c r="K17" s="40">
        <f>'FYBA B'!K17</f>
        <v>9</v>
      </c>
      <c r="L17" s="44">
        <f>'FYBA B'!L17</f>
        <v>4</v>
      </c>
      <c r="M17" s="44">
        <f>'FYBA B'!M17</f>
        <v>0</v>
      </c>
      <c r="N17" s="44">
        <f>'FYBA B'!N17</f>
        <v>0</v>
      </c>
      <c r="O17" s="44">
        <f>'FYBA B'!O17</f>
        <v>0</v>
      </c>
      <c r="P17" s="38">
        <f>'FYBA B'!P17</f>
        <v>5</v>
      </c>
      <c r="Q17" s="38" t="str">
        <f>'FYBA B'!Q17</f>
        <v/>
      </c>
      <c r="R17" s="38">
        <f>'FYBA B'!R17</f>
        <v>0</v>
      </c>
      <c r="S17" s="38" t="str">
        <f>'FYBA B'!S17</f>
        <v/>
      </c>
      <c r="T17" s="38">
        <f>'FYBA B'!T17</f>
        <v>0</v>
      </c>
    </row>
    <row r="18" spans="1:20" ht="22.5" customHeight="1">
      <c r="A18" s="34">
        <f>'FYBA B'!A18</f>
        <v>162</v>
      </c>
      <c r="B18" s="43" t="str">
        <f>'FYBA B'!B18</f>
        <v>COELHO VANESSA CECILCOELHO</v>
      </c>
      <c r="C18" s="36" t="str">
        <f>'FYBA B'!C18</f>
        <v>Hindi</v>
      </c>
      <c r="D18" s="36" t="str">
        <f>'FYBA B'!D18</f>
        <v>Sociology</v>
      </c>
      <c r="E18" s="36" t="str">
        <f>'FYBA B'!E18</f>
        <v>History</v>
      </c>
      <c r="F18" s="44">
        <f>'FYBA B'!F18</f>
        <v>1</v>
      </c>
      <c r="G18" s="44">
        <f>'FYBA B'!G18</f>
        <v>0</v>
      </c>
      <c r="H18" s="38">
        <f>'FYBA B'!H18</f>
        <v>1</v>
      </c>
      <c r="I18" s="38">
        <f>'FYBA B'!I18</f>
        <v>1</v>
      </c>
      <c r="J18" s="44">
        <f>'FYBA B'!J18</f>
        <v>2</v>
      </c>
      <c r="K18" s="40">
        <f>'FYBA B'!K18</f>
        <v>3</v>
      </c>
      <c r="L18" s="44">
        <f>'FYBA B'!L18</f>
        <v>1</v>
      </c>
      <c r="M18" s="44">
        <f>'FYBA B'!M18</f>
        <v>0</v>
      </c>
      <c r="N18" s="44">
        <f>'FYBA B'!N18</f>
        <v>0</v>
      </c>
      <c r="O18" s="44">
        <f>'FYBA B'!O18</f>
        <v>0</v>
      </c>
      <c r="P18" s="38">
        <f>'FYBA B'!P18</f>
        <v>5</v>
      </c>
      <c r="Q18" s="38" t="str">
        <f>'FYBA B'!Q18</f>
        <v/>
      </c>
      <c r="R18" s="38">
        <f>'FYBA B'!R18</f>
        <v>0</v>
      </c>
      <c r="S18" s="38" t="str">
        <f>'FYBA B'!S18</f>
        <v/>
      </c>
      <c r="T18" s="38">
        <f>'FYBA B'!T18</f>
        <v>0</v>
      </c>
    </row>
    <row r="19" spans="1:20" ht="22.5" customHeight="1">
      <c r="A19" s="34">
        <f>'FYBA B'!A19</f>
        <v>163</v>
      </c>
      <c r="B19" s="43" t="str">
        <f>'FYBA B'!B19</f>
        <v>COUTINHO TITUS VINCENT</v>
      </c>
      <c r="C19" s="36" t="str">
        <f>'FYBA B'!C19</f>
        <v>Hindi</v>
      </c>
      <c r="D19" s="36" t="str">
        <f>'FYBA B'!D19</f>
        <v>Sociology</v>
      </c>
      <c r="E19" s="36" t="str">
        <f>'FYBA B'!E19</f>
        <v>History</v>
      </c>
      <c r="F19" s="44">
        <f>'FYBA B'!F19</f>
        <v>6</v>
      </c>
      <c r="G19" s="44">
        <f>'FYBA B'!G19</f>
        <v>0</v>
      </c>
      <c r="H19" s="38">
        <f>'FYBA B'!H19</f>
        <v>6</v>
      </c>
      <c r="I19" s="38">
        <f>'FYBA B'!I19</f>
        <v>2</v>
      </c>
      <c r="J19" s="44">
        <f>'FYBA B'!J19</f>
        <v>8</v>
      </c>
      <c r="K19" s="40">
        <f>'FYBA B'!K19</f>
        <v>10</v>
      </c>
      <c r="L19" s="44">
        <f>'FYBA B'!L19</f>
        <v>5</v>
      </c>
      <c r="M19" s="44">
        <f>'FYBA B'!M19</f>
        <v>0</v>
      </c>
      <c r="N19" s="44">
        <f>'FYBA B'!N19</f>
        <v>0</v>
      </c>
      <c r="O19" s="44">
        <f>'FYBA B'!O19</f>
        <v>0</v>
      </c>
      <c r="P19" s="38">
        <f>'FYBA B'!P19</f>
        <v>5</v>
      </c>
      <c r="Q19" s="38" t="str">
        <f>'FYBA B'!Q19</f>
        <v/>
      </c>
      <c r="R19" s="38">
        <f>'FYBA B'!R19</f>
        <v>0</v>
      </c>
      <c r="S19" s="38" t="str">
        <f>'FYBA B'!S19</f>
        <v/>
      </c>
      <c r="T19" s="38">
        <f>'FYBA B'!T19</f>
        <v>0</v>
      </c>
    </row>
    <row r="20" spans="1:20" ht="22.5" customHeight="1">
      <c r="A20" s="34">
        <f>'FYBA B'!A20</f>
        <v>164</v>
      </c>
      <c r="B20" s="43" t="str">
        <f>'FYBA B'!B20</f>
        <v>DCOSTA CADENCE NOEL</v>
      </c>
      <c r="C20" s="36" t="str">
        <f>'FYBA B'!C20</f>
        <v>French</v>
      </c>
      <c r="D20" s="36" t="str">
        <f>'FYBA B'!D20</f>
        <v>Sociology</v>
      </c>
      <c r="E20" s="36" t="str">
        <f>'FYBA B'!E20</f>
        <v>History</v>
      </c>
      <c r="F20" s="44">
        <f>'FYBA B'!F20</f>
        <v>6</v>
      </c>
      <c r="G20" s="44">
        <f>'FYBA B'!G20</f>
        <v>0</v>
      </c>
      <c r="H20" s="38">
        <f>'FYBA B'!H20</f>
        <v>6</v>
      </c>
      <c r="I20" s="38">
        <f>'FYBA B'!I20</f>
        <v>1</v>
      </c>
      <c r="J20" s="44">
        <f>'FYBA B'!J20</f>
        <v>8</v>
      </c>
      <c r="K20" s="40">
        <f>'FYBA B'!K20</f>
        <v>9</v>
      </c>
      <c r="L20" s="44">
        <f>'FYBA B'!L20</f>
        <v>5</v>
      </c>
      <c r="M20" s="44">
        <f>'FYBA B'!M20</f>
        <v>0</v>
      </c>
      <c r="N20" s="44">
        <f>'FYBA B'!N20</f>
        <v>0</v>
      </c>
      <c r="O20" s="44">
        <f>'FYBA B'!O20</f>
        <v>0</v>
      </c>
      <c r="P20" s="38">
        <f>'FYBA B'!P20</f>
        <v>5</v>
      </c>
      <c r="Q20" s="38" t="str">
        <f>'FYBA B'!Q20</f>
        <v/>
      </c>
      <c r="R20" s="38" t="str">
        <f>'FYBA B'!R20</f>
        <v/>
      </c>
      <c r="S20" s="38">
        <f>'FYBA B'!S20</f>
        <v>0</v>
      </c>
      <c r="T20" s="38">
        <f>'FYBA B'!T20</f>
        <v>0</v>
      </c>
    </row>
    <row r="21" spans="1:20" ht="22.5" customHeight="1">
      <c r="A21" s="34">
        <f>'FYBA B'!A21</f>
        <v>165</v>
      </c>
      <c r="B21" s="43" t="str">
        <f>'FYBA B'!B21</f>
        <v>DCOSTA MELRINA MELTAN</v>
      </c>
      <c r="C21" s="36" t="str">
        <f>'FYBA B'!C21</f>
        <v>Hindi</v>
      </c>
      <c r="D21" s="36" t="str">
        <f>'FYBA B'!D21</f>
        <v>Sociology</v>
      </c>
      <c r="E21" s="36" t="str">
        <f>'FYBA B'!E21</f>
        <v>History</v>
      </c>
      <c r="F21" s="44">
        <f>'FYBA B'!F21</f>
        <v>4</v>
      </c>
      <c r="G21" s="44">
        <f>'FYBA B'!G21</f>
        <v>0</v>
      </c>
      <c r="H21" s="38">
        <f>'FYBA B'!H21</f>
        <v>4</v>
      </c>
      <c r="I21" s="38">
        <f>'FYBA B'!I21</f>
        <v>2</v>
      </c>
      <c r="J21" s="44">
        <f>'FYBA B'!J21</f>
        <v>8</v>
      </c>
      <c r="K21" s="40">
        <f>'FYBA B'!K21</f>
        <v>10</v>
      </c>
      <c r="L21" s="44">
        <f>'FYBA B'!L21</f>
        <v>5</v>
      </c>
      <c r="M21" s="44">
        <f>'FYBA B'!M21</f>
        <v>0</v>
      </c>
      <c r="N21" s="44">
        <f>'FYBA B'!N21</f>
        <v>0</v>
      </c>
      <c r="O21" s="44">
        <f>'FYBA B'!O21</f>
        <v>0</v>
      </c>
      <c r="P21" s="38">
        <f>'FYBA B'!P21</f>
        <v>5</v>
      </c>
      <c r="Q21" s="38" t="str">
        <f>'FYBA B'!Q21</f>
        <v/>
      </c>
      <c r="R21" s="38">
        <f>'FYBA B'!R21</f>
        <v>0</v>
      </c>
      <c r="S21" s="38" t="str">
        <f>'FYBA B'!S21</f>
        <v/>
      </c>
      <c r="T21" s="38">
        <f>'FYBA B'!T21</f>
        <v>0</v>
      </c>
    </row>
    <row r="22" spans="1:20" ht="22.5" customHeight="1">
      <c r="A22" s="34">
        <f>'FYBA B'!A22</f>
        <v>166</v>
      </c>
      <c r="B22" s="43" t="str">
        <f>'FYBA B'!B22</f>
        <v>DESHPANDE ATHARVA MILIND</v>
      </c>
      <c r="C22" s="36" t="str">
        <f>'FYBA B'!C22</f>
        <v>French</v>
      </c>
      <c r="D22" s="36" t="str">
        <f>'FYBA B'!D22</f>
        <v>Sociology</v>
      </c>
      <c r="E22" s="36" t="str">
        <f>'FYBA B'!E22</f>
        <v>Economics</v>
      </c>
      <c r="F22" s="44">
        <f>'FYBA B'!F22</f>
        <v>5</v>
      </c>
      <c r="G22" s="44">
        <f>'FYBA B'!G22</f>
        <v>0</v>
      </c>
      <c r="H22" s="38">
        <f>'FYBA B'!H22</f>
        <v>5</v>
      </c>
      <c r="I22" s="38">
        <f>'FYBA B'!I22</f>
        <v>2</v>
      </c>
      <c r="J22" s="44">
        <f>'FYBA B'!J22</f>
        <v>8</v>
      </c>
      <c r="K22" s="40">
        <f>'FYBA B'!K22</f>
        <v>10</v>
      </c>
      <c r="L22" s="44">
        <f>'FYBA B'!L22</f>
        <v>4</v>
      </c>
      <c r="M22" s="44">
        <f>'FYBA B'!M22</f>
        <v>0</v>
      </c>
      <c r="N22" s="44">
        <f>'FYBA B'!N22</f>
        <v>0</v>
      </c>
      <c r="O22" s="44">
        <f>'FYBA B'!O22</f>
        <v>0</v>
      </c>
      <c r="P22" s="38" t="str">
        <f>'FYBA B'!P22</f>
        <v/>
      </c>
      <c r="Q22" s="38">
        <f>'FYBA B'!Q22</f>
        <v>3</v>
      </c>
      <c r="R22" s="38" t="str">
        <f>'FYBA B'!R22</f>
        <v/>
      </c>
      <c r="S22" s="38">
        <f>'FYBA B'!S22</f>
        <v>0</v>
      </c>
      <c r="T22" s="38">
        <f>'FYBA B'!T22</f>
        <v>0</v>
      </c>
    </row>
    <row r="23" spans="1:20" ht="22.5" customHeight="1">
      <c r="A23" s="34">
        <f>'FYBA B'!A23</f>
        <v>167</v>
      </c>
      <c r="B23" s="43" t="str">
        <f>'FYBA B'!B23</f>
        <v>DMELLO FERDIE FRANCIS</v>
      </c>
      <c r="C23" s="36" t="str">
        <f>'FYBA B'!C23</f>
        <v>Hindi</v>
      </c>
      <c r="D23" s="36" t="str">
        <f>'FYBA B'!D23</f>
        <v>Sociology</v>
      </c>
      <c r="E23" s="36" t="str">
        <f>'FYBA B'!E23</f>
        <v>History</v>
      </c>
      <c r="F23" s="44">
        <f>'FYBA B'!F23</f>
        <v>0</v>
      </c>
      <c r="G23" s="44">
        <f>'FYBA B'!G23</f>
        <v>0</v>
      </c>
      <c r="H23" s="38">
        <f>'FYBA B'!H23</f>
        <v>0</v>
      </c>
      <c r="I23" s="38">
        <f>'FYBA B'!I23</f>
        <v>0</v>
      </c>
      <c r="J23" s="44">
        <f>'FYBA B'!J23</f>
        <v>4</v>
      </c>
      <c r="K23" s="40">
        <f>'FYBA B'!K23</f>
        <v>4</v>
      </c>
      <c r="L23" s="44">
        <f>'FYBA B'!L23</f>
        <v>4</v>
      </c>
      <c r="M23" s="44">
        <f>'FYBA B'!M23</f>
        <v>0</v>
      </c>
      <c r="N23" s="44">
        <f>'FYBA B'!N23</f>
        <v>0</v>
      </c>
      <c r="O23" s="44">
        <f>'FYBA B'!O23</f>
        <v>0</v>
      </c>
      <c r="P23" s="38">
        <f>'FYBA B'!P23</f>
        <v>1</v>
      </c>
      <c r="Q23" s="38" t="str">
        <f>'FYBA B'!Q23</f>
        <v/>
      </c>
      <c r="R23" s="38">
        <f>'FYBA B'!R23</f>
        <v>0</v>
      </c>
      <c r="S23" s="38" t="str">
        <f>'FYBA B'!S23</f>
        <v/>
      </c>
      <c r="T23" s="38">
        <f>'FYBA B'!T23</f>
        <v>0</v>
      </c>
    </row>
    <row r="24" spans="1:20" ht="22.5" customHeight="1">
      <c r="A24" s="34">
        <f>'FYBA B'!A24</f>
        <v>168</v>
      </c>
      <c r="B24" s="43" t="str">
        <f>'FYBA B'!B24</f>
        <v>DMELLO SENEILLA FRANK</v>
      </c>
      <c r="C24" s="36" t="str">
        <f>'FYBA B'!C24</f>
        <v>Hindi</v>
      </c>
      <c r="D24" s="36" t="str">
        <f>'FYBA B'!D24</f>
        <v>Sociology</v>
      </c>
      <c r="E24" s="36" t="str">
        <f>'FYBA B'!E24</f>
        <v>History</v>
      </c>
      <c r="F24" s="44">
        <f>'FYBA B'!F24</f>
        <v>4</v>
      </c>
      <c r="G24" s="44">
        <f>'FYBA B'!G24</f>
        <v>0</v>
      </c>
      <c r="H24" s="38">
        <f>'FYBA B'!H24</f>
        <v>4</v>
      </c>
      <c r="I24" s="38">
        <f>'FYBA B'!I24</f>
        <v>2</v>
      </c>
      <c r="J24" s="44">
        <f>'FYBA B'!J24</f>
        <v>5</v>
      </c>
      <c r="K24" s="40">
        <f>'FYBA B'!K24</f>
        <v>7</v>
      </c>
      <c r="L24" s="44">
        <f>'FYBA B'!L24</f>
        <v>3</v>
      </c>
      <c r="M24" s="44">
        <f>'FYBA B'!M24</f>
        <v>0</v>
      </c>
      <c r="N24" s="44">
        <f>'FYBA B'!N24</f>
        <v>0</v>
      </c>
      <c r="O24" s="44">
        <f>'FYBA B'!O24</f>
        <v>0</v>
      </c>
      <c r="P24" s="38">
        <f>'FYBA B'!P24</f>
        <v>4</v>
      </c>
      <c r="Q24" s="38" t="str">
        <f>'FYBA B'!Q24</f>
        <v/>
      </c>
      <c r="R24" s="38">
        <f>'FYBA B'!R24</f>
        <v>0</v>
      </c>
      <c r="S24" s="38" t="str">
        <f>'FYBA B'!S24</f>
        <v/>
      </c>
      <c r="T24" s="38">
        <f>'FYBA B'!T24</f>
        <v>0</v>
      </c>
    </row>
    <row r="25" spans="1:20" ht="22.5" customHeight="1">
      <c r="A25" s="34">
        <f>'FYBA B'!A25</f>
        <v>169</v>
      </c>
      <c r="B25" s="43" t="str">
        <f>'FYBA B'!B25</f>
        <v>DONGARKAR DELISA STANNY</v>
      </c>
      <c r="C25" s="36" t="str">
        <f>'FYBA B'!C25</f>
        <v>Hindi</v>
      </c>
      <c r="D25" s="36" t="str">
        <f>'FYBA B'!D25</f>
        <v>Sociology</v>
      </c>
      <c r="E25" s="36" t="str">
        <f>'FYBA B'!E25</f>
        <v>Economics</v>
      </c>
      <c r="F25" s="44">
        <f>'FYBA B'!F25</f>
        <v>1</v>
      </c>
      <c r="G25" s="44">
        <f>'FYBA B'!G25</f>
        <v>0</v>
      </c>
      <c r="H25" s="38">
        <f>'FYBA B'!H25</f>
        <v>1</v>
      </c>
      <c r="I25" s="38">
        <f>'FYBA B'!I25</f>
        <v>1</v>
      </c>
      <c r="J25" s="44">
        <f>'FYBA B'!J25</f>
        <v>3</v>
      </c>
      <c r="K25" s="40">
        <f>'FYBA B'!K25</f>
        <v>4</v>
      </c>
      <c r="L25" s="44">
        <f>'FYBA B'!L25</f>
        <v>5</v>
      </c>
      <c r="M25" s="44">
        <f>'FYBA B'!M25</f>
        <v>0</v>
      </c>
      <c r="N25" s="44">
        <f>'FYBA B'!N25</f>
        <v>0</v>
      </c>
      <c r="O25" s="44">
        <f>'FYBA B'!O25</f>
        <v>0</v>
      </c>
      <c r="P25" s="38" t="str">
        <f>'FYBA B'!P25</f>
        <v/>
      </c>
      <c r="Q25" s="38">
        <f>'FYBA B'!Q25</f>
        <v>2</v>
      </c>
      <c r="R25" s="38">
        <f>'FYBA B'!R25</f>
        <v>0</v>
      </c>
      <c r="S25" s="38" t="str">
        <f>'FYBA B'!S25</f>
        <v/>
      </c>
      <c r="T25" s="38">
        <f>'FYBA B'!T25</f>
        <v>0</v>
      </c>
    </row>
    <row r="26" spans="1:20" ht="22.5" customHeight="1">
      <c r="A26" s="34">
        <f>'FYBA B'!A26</f>
        <v>170</v>
      </c>
      <c r="B26" s="43" t="str">
        <f>'FYBA B'!B26</f>
        <v>DSILVA ANDREA RAYMONDS</v>
      </c>
      <c r="C26" s="36" t="str">
        <f>'FYBA B'!C26</f>
        <v>Hindi</v>
      </c>
      <c r="D26" s="36" t="str">
        <f>'FYBA B'!D26</f>
        <v>Sociology</v>
      </c>
      <c r="E26" s="36" t="str">
        <f>'FYBA B'!E26</f>
        <v>History</v>
      </c>
      <c r="F26" s="44">
        <f>'FYBA B'!F26</f>
        <v>0</v>
      </c>
      <c r="G26" s="44">
        <f>'FYBA B'!G26</f>
        <v>0</v>
      </c>
      <c r="H26" s="38">
        <f>'FYBA B'!H26</f>
        <v>0</v>
      </c>
      <c r="I26" s="38">
        <f>'FYBA B'!I26</f>
        <v>0</v>
      </c>
      <c r="J26" s="44">
        <f>'FYBA B'!J26</f>
        <v>2</v>
      </c>
      <c r="K26" s="40">
        <f>'FYBA B'!K26</f>
        <v>2</v>
      </c>
      <c r="L26" s="44">
        <f>'FYBA B'!L26</f>
        <v>1</v>
      </c>
      <c r="M26" s="44">
        <f>'FYBA B'!M26</f>
        <v>0</v>
      </c>
      <c r="N26" s="44">
        <f>'FYBA B'!N26</f>
        <v>0</v>
      </c>
      <c r="O26" s="44">
        <f>'FYBA B'!O26</f>
        <v>0</v>
      </c>
      <c r="P26" s="38">
        <f>'FYBA B'!P26</f>
        <v>3</v>
      </c>
      <c r="Q26" s="38" t="str">
        <f>'FYBA B'!Q26</f>
        <v/>
      </c>
      <c r="R26" s="38">
        <f>'FYBA B'!R26</f>
        <v>0</v>
      </c>
      <c r="S26" s="38" t="str">
        <f>'FYBA B'!S26</f>
        <v/>
      </c>
      <c r="T26" s="38">
        <f>'FYBA B'!T26</f>
        <v>0</v>
      </c>
    </row>
    <row r="27" spans="1:20" ht="22.5" customHeight="1">
      <c r="A27" s="34">
        <f>'FYBA B'!A27</f>
        <v>171</v>
      </c>
      <c r="B27" s="43" t="str">
        <f>'FYBA B'!B27</f>
        <v>CANCELLED</v>
      </c>
      <c r="C27" s="36" t="str">
        <f>'FYBA B'!C27</f>
        <v>CANC</v>
      </c>
      <c r="D27" s="45" t="str">
        <f>'FYBA B'!D27</f>
        <v>CANC</v>
      </c>
      <c r="E27" s="45" t="str">
        <f>'FYBA B'!E27</f>
        <v>CANC</v>
      </c>
      <c r="F27" s="44">
        <f>'FYBA B'!F27</f>
        <v>0</v>
      </c>
      <c r="G27" s="44">
        <f>'FYBA B'!G27</f>
        <v>0</v>
      </c>
      <c r="H27" s="38">
        <f>'FYBA B'!H27</f>
        <v>0</v>
      </c>
      <c r="I27" s="38">
        <f>'FYBA B'!I27</f>
        <v>2</v>
      </c>
      <c r="J27" s="44">
        <f>'FYBA B'!J27</f>
        <v>8</v>
      </c>
      <c r="K27" s="40">
        <f>'FYBA B'!K27</f>
        <v>10</v>
      </c>
      <c r="L27" s="44">
        <f>'FYBA B'!L27</f>
        <v>5</v>
      </c>
      <c r="M27" s="44">
        <f>'FYBA B'!M27</f>
        <v>0</v>
      </c>
      <c r="N27" s="44">
        <f>'FYBA B'!N27</f>
        <v>0</v>
      </c>
      <c r="O27" s="44">
        <f>'FYBA B'!O27</f>
        <v>0</v>
      </c>
      <c r="P27" s="38" t="str">
        <f>'FYBA B'!P27</f>
        <v/>
      </c>
      <c r="Q27" s="38" t="str">
        <f>'FYBA B'!Q27</f>
        <v/>
      </c>
      <c r="R27" s="38" t="str">
        <f>'FYBA B'!R27</f>
        <v/>
      </c>
      <c r="S27" s="38" t="str">
        <f>'FYBA B'!S27</f>
        <v/>
      </c>
      <c r="T27" s="38">
        <f>'FYBA B'!T27</f>
        <v>0</v>
      </c>
    </row>
    <row r="28" spans="1:20" ht="22.5" customHeight="1">
      <c r="A28" s="34">
        <f>'FYBA B'!A28</f>
        <v>172</v>
      </c>
      <c r="B28" s="43" t="str">
        <f>'FYBA B'!B28</f>
        <v>DSOUZA ARON ASHLEY ANTHONY</v>
      </c>
      <c r="C28" s="36" t="str">
        <f>'FYBA B'!C28</f>
        <v>Hindi</v>
      </c>
      <c r="D28" s="36" t="str">
        <f>'FYBA B'!D28</f>
        <v>Sociology</v>
      </c>
      <c r="E28" s="36" t="str">
        <f>'FYBA B'!E28</f>
        <v>History</v>
      </c>
      <c r="F28" s="44">
        <f>'FYBA B'!F28</f>
        <v>1</v>
      </c>
      <c r="G28" s="44">
        <f>'FYBA B'!G28</f>
        <v>0</v>
      </c>
      <c r="H28" s="38">
        <f>'FYBA B'!H28</f>
        <v>1</v>
      </c>
      <c r="I28" s="38">
        <f>'FYBA B'!I28</f>
        <v>1</v>
      </c>
      <c r="J28" s="44">
        <f>'FYBA B'!J28</f>
        <v>5</v>
      </c>
      <c r="K28" s="40">
        <f>'FYBA B'!K28</f>
        <v>6</v>
      </c>
      <c r="L28" s="44">
        <f>'FYBA B'!L28</f>
        <v>3</v>
      </c>
      <c r="M28" s="44">
        <f>'FYBA B'!M28</f>
        <v>0</v>
      </c>
      <c r="N28" s="44">
        <f>'FYBA B'!N28</f>
        <v>0</v>
      </c>
      <c r="O28" s="44">
        <f>'FYBA B'!O28</f>
        <v>0</v>
      </c>
      <c r="P28" s="38">
        <f>'FYBA B'!P28</f>
        <v>0</v>
      </c>
      <c r="Q28" s="38" t="str">
        <f>'FYBA B'!Q28</f>
        <v/>
      </c>
      <c r="R28" s="38">
        <f>'FYBA B'!R28</f>
        <v>0</v>
      </c>
      <c r="S28" s="38" t="str">
        <f>'FYBA B'!S28</f>
        <v/>
      </c>
      <c r="T28" s="38">
        <f>'FYBA B'!T28</f>
        <v>0</v>
      </c>
    </row>
    <row r="29" spans="1:20" ht="22.5" customHeight="1">
      <c r="A29" s="34">
        <f>'FYBA B'!A29</f>
        <v>173</v>
      </c>
      <c r="B29" s="43" t="str">
        <f>'FYBA B'!B29</f>
        <v>DSOUZA CIMREL COLLIN</v>
      </c>
      <c r="C29" s="36" t="str">
        <f>'FYBA B'!C29</f>
        <v>Hindi</v>
      </c>
      <c r="D29" s="36" t="str">
        <f>'FYBA B'!D29</f>
        <v>Sociology</v>
      </c>
      <c r="E29" s="36" t="str">
        <f>'FYBA B'!E29</f>
        <v>Economics</v>
      </c>
      <c r="F29" s="44">
        <f>'FYBA B'!F29</f>
        <v>3</v>
      </c>
      <c r="G29" s="44">
        <f>'FYBA B'!G29</f>
        <v>0</v>
      </c>
      <c r="H29" s="38">
        <f>'FYBA B'!H29</f>
        <v>3</v>
      </c>
      <c r="I29" s="38">
        <f>'FYBA B'!I29</f>
        <v>1</v>
      </c>
      <c r="J29" s="44">
        <f>'FYBA B'!J29</f>
        <v>2</v>
      </c>
      <c r="K29" s="40">
        <f>'FYBA B'!K29</f>
        <v>3</v>
      </c>
      <c r="L29" s="44">
        <f>'FYBA B'!L29</f>
        <v>2</v>
      </c>
      <c r="M29" s="44">
        <f>'FYBA B'!M29</f>
        <v>0</v>
      </c>
      <c r="N29" s="44">
        <f>'FYBA B'!N29</f>
        <v>0</v>
      </c>
      <c r="O29" s="44">
        <f>'FYBA B'!O29</f>
        <v>0</v>
      </c>
      <c r="P29" s="38" t="str">
        <f>'FYBA B'!P29</f>
        <v/>
      </c>
      <c r="Q29" s="38">
        <f>'FYBA B'!Q29</f>
        <v>1</v>
      </c>
      <c r="R29" s="38">
        <f>'FYBA B'!R29</f>
        <v>0</v>
      </c>
      <c r="S29" s="38" t="str">
        <f>'FYBA B'!S29</f>
        <v/>
      </c>
      <c r="T29" s="38">
        <f>'FYBA B'!T29</f>
        <v>0</v>
      </c>
    </row>
    <row r="30" spans="1:20" ht="22.5" customHeight="1">
      <c r="A30" s="34">
        <f>'FYBA B'!A30</f>
        <v>174</v>
      </c>
      <c r="B30" s="43" t="str">
        <f>'FYBA B'!B30</f>
        <v>DSOUZA CLEON RAYMOND</v>
      </c>
      <c r="C30" s="36" t="str">
        <f>'FYBA B'!C30</f>
        <v>Hindi</v>
      </c>
      <c r="D30" s="36" t="str">
        <f>'FYBA B'!D30</f>
        <v>Sociology</v>
      </c>
      <c r="E30" s="36" t="str">
        <f>'FYBA B'!E30</f>
        <v>Economics</v>
      </c>
      <c r="F30" s="44">
        <f>'FYBA B'!F30</f>
        <v>5</v>
      </c>
      <c r="G30" s="44">
        <f>'FYBA B'!G30</f>
        <v>0</v>
      </c>
      <c r="H30" s="38">
        <f>'FYBA B'!H30</f>
        <v>5</v>
      </c>
      <c r="I30" s="38">
        <f>'FYBA B'!I30</f>
        <v>2</v>
      </c>
      <c r="J30" s="44">
        <f>'FYBA B'!J30</f>
        <v>8</v>
      </c>
      <c r="K30" s="40">
        <f>'FYBA B'!K30</f>
        <v>10</v>
      </c>
      <c r="L30" s="44">
        <f>'FYBA B'!L30</f>
        <v>5</v>
      </c>
      <c r="M30" s="44">
        <f>'FYBA B'!M30</f>
        <v>0</v>
      </c>
      <c r="N30" s="44">
        <f>'FYBA B'!N30</f>
        <v>0</v>
      </c>
      <c r="O30" s="44">
        <f>'FYBA B'!O30</f>
        <v>0</v>
      </c>
      <c r="P30" s="38" t="str">
        <f>'FYBA B'!P30</f>
        <v/>
      </c>
      <c r="Q30" s="38">
        <f>'FYBA B'!Q30</f>
        <v>3</v>
      </c>
      <c r="R30" s="38">
        <f>'FYBA B'!R30</f>
        <v>0</v>
      </c>
      <c r="S30" s="38" t="str">
        <f>'FYBA B'!S30</f>
        <v/>
      </c>
      <c r="T30" s="38">
        <f>'FYBA B'!T30</f>
        <v>0</v>
      </c>
    </row>
    <row r="31" spans="1:20" ht="22.5" customHeight="1">
      <c r="A31" s="34">
        <f>'FYBA B'!A31</f>
        <v>175</v>
      </c>
      <c r="B31" s="43" t="str">
        <f>'FYBA B'!B31</f>
        <v>DSOUZA ELISHA GERALD</v>
      </c>
      <c r="C31" s="36" t="str">
        <f>'FYBA B'!C31</f>
        <v>Hindi</v>
      </c>
      <c r="D31" s="36" t="str">
        <f>'FYBA B'!D31</f>
        <v>Sociology</v>
      </c>
      <c r="E31" s="36" t="str">
        <f>'FYBA B'!E31</f>
        <v>Economics</v>
      </c>
      <c r="F31" s="44">
        <f>'FYBA B'!F31</f>
        <v>5</v>
      </c>
      <c r="G31" s="44">
        <f>'FYBA B'!G31</f>
        <v>0</v>
      </c>
      <c r="H31" s="38">
        <f>'FYBA B'!H31</f>
        <v>5</v>
      </c>
      <c r="I31" s="38">
        <f>'FYBA B'!I31</f>
        <v>2</v>
      </c>
      <c r="J31" s="44">
        <f>'FYBA B'!J31</f>
        <v>7</v>
      </c>
      <c r="K31" s="40">
        <f>'FYBA B'!K31</f>
        <v>9</v>
      </c>
      <c r="L31" s="44">
        <f>'FYBA B'!L31</f>
        <v>3</v>
      </c>
      <c r="M31" s="44">
        <f>'FYBA B'!M31</f>
        <v>0</v>
      </c>
      <c r="N31" s="44">
        <f>'FYBA B'!N31</f>
        <v>0</v>
      </c>
      <c r="O31" s="44">
        <f>'FYBA B'!O31</f>
        <v>0</v>
      </c>
      <c r="P31" s="38" t="str">
        <f>'FYBA B'!P31</f>
        <v/>
      </c>
      <c r="Q31" s="38">
        <f>'FYBA B'!Q31</f>
        <v>3</v>
      </c>
      <c r="R31" s="38">
        <f>'FYBA B'!R31</f>
        <v>0</v>
      </c>
      <c r="S31" s="38" t="str">
        <f>'FYBA B'!S31</f>
        <v/>
      </c>
      <c r="T31" s="38">
        <f>'FYBA B'!T31</f>
        <v>0</v>
      </c>
    </row>
    <row r="32" spans="1:20" ht="22.5" customHeight="1">
      <c r="A32" s="34">
        <f>'FYBA B'!A32</f>
        <v>176</v>
      </c>
      <c r="B32" s="43" t="str">
        <f>'FYBA B'!B32</f>
        <v>DSOUZA SAMANTHA FREDRICK</v>
      </c>
      <c r="C32" s="36" t="str">
        <f>'FYBA B'!C32</f>
        <v>Hindi</v>
      </c>
      <c r="D32" s="36" t="str">
        <f>'FYBA B'!D32</f>
        <v>Sociology</v>
      </c>
      <c r="E32" s="36" t="str">
        <f>'FYBA B'!E32</f>
        <v>History</v>
      </c>
      <c r="F32" s="44">
        <f>'FYBA B'!F32</f>
        <v>5</v>
      </c>
      <c r="G32" s="44">
        <f>'FYBA B'!G32</f>
        <v>0</v>
      </c>
      <c r="H32" s="38">
        <f>'FYBA B'!H32</f>
        <v>5</v>
      </c>
      <c r="I32" s="38">
        <f>'FYBA B'!I32</f>
        <v>2</v>
      </c>
      <c r="J32" s="44">
        <f>'FYBA B'!J32</f>
        <v>8</v>
      </c>
      <c r="K32" s="40">
        <f>'FYBA B'!K32</f>
        <v>10</v>
      </c>
      <c r="L32" s="44">
        <f>'FYBA B'!L32</f>
        <v>5</v>
      </c>
      <c r="M32" s="44">
        <f>'FYBA B'!M32</f>
        <v>0</v>
      </c>
      <c r="N32" s="44">
        <f>'FYBA B'!N32</f>
        <v>0</v>
      </c>
      <c r="O32" s="44">
        <f>'FYBA B'!O32</f>
        <v>0</v>
      </c>
      <c r="P32" s="38">
        <f>'FYBA B'!P32</f>
        <v>5</v>
      </c>
      <c r="Q32" s="38" t="str">
        <f>'FYBA B'!Q32</f>
        <v/>
      </c>
      <c r="R32" s="38">
        <f>'FYBA B'!R32</f>
        <v>0</v>
      </c>
      <c r="S32" s="38" t="str">
        <f>'FYBA B'!S32</f>
        <v/>
      </c>
      <c r="T32" s="38">
        <f>'FYBA B'!T32</f>
        <v>0</v>
      </c>
    </row>
    <row r="33" spans="1:20" ht="22.5" customHeight="1">
      <c r="A33" s="34">
        <f>'FYBA B'!A33</f>
        <v>177</v>
      </c>
      <c r="B33" s="43" t="str">
        <f>'FYBA B'!B33</f>
        <v>DSOUZA VALEDEEN VALERIAN</v>
      </c>
      <c r="C33" s="36" t="str">
        <f>'FYBA B'!C33</f>
        <v>French</v>
      </c>
      <c r="D33" s="36" t="str">
        <f>'FYBA B'!D33</f>
        <v>Sociology</v>
      </c>
      <c r="E33" s="36" t="str">
        <f>'FYBA B'!E33</f>
        <v>History</v>
      </c>
      <c r="F33" s="44">
        <f>'FYBA B'!F33</f>
        <v>3</v>
      </c>
      <c r="G33" s="44">
        <f>'FYBA B'!G33</f>
        <v>0</v>
      </c>
      <c r="H33" s="38">
        <f>'FYBA B'!H33</f>
        <v>3</v>
      </c>
      <c r="I33" s="38">
        <f>'FYBA B'!I33</f>
        <v>0</v>
      </c>
      <c r="J33" s="44">
        <f>'FYBA B'!J33</f>
        <v>3</v>
      </c>
      <c r="K33" s="40">
        <f>'FYBA B'!K33</f>
        <v>3</v>
      </c>
      <c r="L33" s="44">
        <f>'FYBA B'!L33</f>
        <v>0</v>
      </c>
      <c r="M33" s="44">
        <f>'FYBA B'!M33</f>
        <v>0</v>
      </c>
      <c r="N33" s="44">
        <f>'FYBA B'!N33</f>
        <v>0</v>
      </c>
      <c r="O33" s="44">
        <f>'FYBA B'!O33</f>
        <v>0</v>
      </c>
      <c r="P33" s="38">
        <f>'FYBA B'!P33</f>
        <v>0</v>
      </c>
      <c r="Q33" s="38" t="str">
        <f>'FYBA B'!Q33</f>
        <v/>
      </c>
      <c r="R33" s="38" t="str">
        <f>'FYBA B'!R33</f>
        <v/>
      </c>
      <c r="S33" s="38">
        <f>'FYBA B'!S33</f>
        <v>0</v>
      </c>
      <c r="T33" s="38">
        <f>'FYBA B'!T33</f>
        <v>0</v>
      </c>
    </row>
    <row r="34" spans="1:20" ht="22.5" customHeight="1">
      <c r="A34" s="34">
        <f>'FYBA B'!A34</f>
        <v>178</v>
      </c>
      <c r="B34" s="43" t="str">
        <f>'FYBA B'!B34</f>
        <v>EKKA ROMA SARONA FLORENTIUS</v>
      </c>
      <c r="C34" s="36" t="str">
        <f>'FYBA B'!C34</f>
        <v>French</v>
      </c>
      <c r="D34" s="36" t="str">
        <f>'FYBA B'!D34</f>
        <v>Sociology</v>
      </c>
      <c r="E34" s="36" t="str">
        <f>'FYBA B'!E34</f>
        <v>History</v>
      </c>
      <c r="F34" s="44">
        <f>'FYBA B'!F34</f>
        <v>4</v>
      </c>
      <c r="G34" s="44">
        <f>'FYBA B'!G34</f>
        <v>0</v>
      </c>
      <c r="H34" s="38">
        <f>'FYBA B'!H34</f>
        <v>4</v>
      </c>
      <c r="I34" s="38">
        <f>'FYBA B'!I34</f>
        <v>0</v>
      </c>
      <c r="J34" s="44">
        <f>'FYBA B'!J34</f>
        <v>7</v>
      </c>
      <c r="K34" s="40">
        <f>'FYBA B'!K34</f>
        <v>7</v>
      </c>
      <c r="L34" s="44">
        <f>'FYBA B'!L34</f>
        <v>4</v>
      </c>
      <c r="M34" s="44">
        <f>'FYBA B'!M34</f>
        <v>0</v>
      </c>
      <c r="N34" s="44">
        <f>'FYBA B'!N34</f>
        <v>0</v>
      </c>
      <c r="O34" s="44">
        <f>'FYBA B'!O34</f>
        <v>0</v>
      </c>
      <c r="P34" s="38">
        <f>'FYBA B'!P34</f>
        <v>4</v>
      </c>
      <c r="Q34" s="38" t="str">
        <f>'FYBA B'!Q34</f>
        <v/>
      </c>
      <c r="R34" s="38" t="str">
        <f>'FYBA B'!R34</f>
        <v/>
      </c>
      <c r="S34" s="38">
        <f>'FYBA B'!S34</f>
        <v>0</v>
      </c>
      <c r="T34" s="38">
        <f>'FYBA B'!T34</f>
        <v>0</v>
      </c>
    </row>
    <row r="35" spans="1:20" ht="22.5" customHeight="1">
      <c r="A35" s="34">
        <f>'FYBA B'!A35</f>
        <v>179</v>
      </c>
      <c r="B35" s="43" t="str">
        <f>'FYBA B'!B35</f>
        <v>FERNANDES JONCIA PHILIP</v>
      </c>
      <c r="C35" s="36" t="str">
        <f>'FYBA B'!C35</f>
        <v>Hindi</v>
      </c>
      <c r="D35" s="36" t="str">
        <f>'FYBA B'!D35</f>
        <v>Sociology</v>
      </c>
      <c r="E35" s="36" t="str">
        <f>'FYBA B'!E35</f>
        <v>History</v>
      </c>
      <c r="F35" s="44">
        <f>'FYBA B'!F35</f>
        <v>2</v>
      </c>
      <c r="G35" s="44">
        <f>'FYBA B'!G35</f>
        <v>0</v>
      </c>
      <c r="H35" s="38">
        <f>'FYBA B'!H35</f>
        <v>2</v>
      </c>
      <c r="I35" s="38">
        <f>'FYBA B'!I35</f>
        <v>1</v>
      </c>
      <c r="J35" s="44">
        <f>'FYBA B'!J35</f>
        <v>3</v>
      </c>
      <c r="K35" s="40">
        <f>'FYBA B'!K35</f>
        <v>4</v>
      </c>
      <c r="L35" s="44">
        <f>'FYBA B'!L35</f>
        <v>0</v>
      </c>
      <c r="M35" s="44">
        <f>'FYBA B'!M35</f>
        <v>0</v>
      </c>
      <c r="N35" s="44">
        <f>'FYBA B'!N35</f>
        <v>0</v>
      </c>
      <c r="O35" s="44">
        <f>'FYBA B'!O35</f>
        <v>0</v>
      </c>
      <c r="P35" s="38">
        <f>'FYBA B'!P35</f>
        <v>2</v>
      </c>
      <c r="Q35" s="38" t="str">
        <f>'FYBA B'!Q35</f>
        <v/>
      </c>
      <c r="R35" s="38">
        <f>'FYBA B'!R35</f>
        <v>0</v>
      </c>
      <c r="S35" s="38" t="str">
        <f>'FYBA B'!S35</f>
        <v/>
      </c>
      <c r="T35" s="38">
        <f>'FYBA B'!T35</f>
        <v>0</v>
      </c>
    </row>
    <row r="36" spans="1:20" ht="22.5" customHeight="1">
      <c r="A36" s="34">
        <f>'FYBA B'!A36</f>
        <v>180</v>
      </c>
      <c r="B36" s="43" t="str">
        <f>'FYBA B'!B36</f>
        <v>FERNANDO NOBEL AGNELO</v>
      </c>
      <c r="C36" s="36" t="str">
        <f>'FYBA B'!C36</f>
        <v>French</v>
      </c>
      <c r="D36" s="36" t="str">
        <f>'FYBA B'!D36</f>
        <v>Sociology</v>
      </c>
      <c r="E36" s="36" t="str">
        <f>'FYBA B'!E36</f>
        <v>Economics</v>
      </c>
      <c r="F36" s="44">
        <f>'FYBA B'!F36</f>
        <v>4</v>
      </c>
      <c r="G36" s="44">
        <f>'FYBA B'!G36</f>
        <v>0</v>
      </c>
      <c r="H36" s="38">
        <f>'FYBA B'!H36</f>
        <v>4</v>
      </c>
      <c r="I36" s="38">
        <f>'FYBA B'!I36</f>
        <v>1</v>
      </c>
      <c r="J36" s="44">
        <f>'FYBA B'!J36</f>
        <v>4</v>
      </c>
      <c r="K36" s="40">
        <f>'FYBA B'!K36</f>
        <v>5</v>
      </c>
      <c r="L36" s="44">
        <f>'FYBA B'!L36</f>
        <v>4</v>
      </c>
      <c r="M36" s="44">
        <f>'FYBA B'!M36</f>
        <v>0</v>
      </c>
      <c r="N36" s="44">
        <f>'FYBA B'!N36</f>
        <v>0</v>
      </c>
      <c r="O36" s="44">
        <f>'FYBA B'!O36</f>
        <v>0</v>
      </c>
      <c r="P36" s="38" t="str">
        <f>'FYBA B'!P36</f>
        <v/>
      </c>
      <c r="Q36" s="38">
        <f>'FYBA B'!Q36</f>
        <v>1</v>
      </c>
      <c r="R36" s="38" t="str">
        <f>'FYBA B'!R36</f>
        <v/>
      </c>
      <c r="S36" s="38">
        <f>'FYBA B'!S36</f>
        <v>0</v>
      </c>
      <c r="T36" s="38">
        <f>'FYBA B'!T36</f>
        <v>0</v>
      </c>
    </row>
    <row r="37" spans="1:20" ht="22.5" customHeight="1">
      <c r="A37" s="34">
        <f>'FYBA B'!A37</f>
        <v>181</v>
      </c>
      <c r="B37" s="43" t="str">
        <f>'FYBA B'!B37</f>
        <v>GAJAM VIDYA GNANESHWAR</v>
      </c>
      <c r="C37" s="36" t="str">
        <f>'FYBA B'!C37</f>
        <v>Hindi</v>
      </c>
      <c r="D37" s="36" t="str">
        <f>'FYBA B'!D37</f>
        <v>Sociology</v>
      </c>
      <c r="E37" s="36" t="str">
        <f>'FYBA B'!E37</f>
        <v>History</v>
      </c>
      <c r="F37" s="44">
        <f>'FYBA B'!F37</f>
        <v>5</v>
      </c>
      <c r="G37" s="44">
        <f>'FYBA B'!G37</f>
        <v>0</v>
      </c>
      <c r="H37" s="38">
        <f>'FYBA B'!H37</f>
        <v>5</v>
      </c>
      <c r="I37" s="38">
        <f>'FYBA B'!I37</f>
        <v>2</v>
      </c>
      <c r="J37" s="44">
        <f>'FYBA B'!J37</f>
        <v>6</v>
      </c>
      <c r="K37" s="40">
        <f>'FYBA B'!K37</f>
        <v>8</v>
      </c>
      <c r="L37" s="44">
        <f>'FYBA B'!L37</f>
        <v>3</v>
      </c>
      <c r="M37" s="44">
        <f>'FYBA B'!M37</f>
        <v>0</v>
      </c>
      <c r="N37" s="44">
        <f>'FYBA B'!N37</f>
        <v>0</v>
      </c>
      <c r="O37" s="44">
        <f>'FYBA B'!O37</f>
        <v>0</v>
      </c>
      <c r="P37" s="38">
        <f>'FYBA B'!P37</f>
        <v>5</v>
      </c>
      <c r="Q37" s="38" t="str">
        <f>'FYBA B'!Q37</f>
        <v/>
      </c>
      <c r="R37" s="38">
        <f>'FYBA B'!R37</f>
        <v>0</v>
      </c>
      <c r="S37" s="38" t="str">
        <f>'FYBA B'!S37</f>
        <v/>
      </c>
      <c r="T37" s="38">
        <f>'FYBA B'!T37</f>
        <v>0</v>
      </c>
    </row>
    <row r="38" spans="1:20" ht="22.5" customHeight="1">
      <c r="A38" s="34">
        <f>'FYBA B'!A38</f>
        <v>182</v>
      </c>
      <c r="B38" s="43" t="str">
        <f>'FYBA B'!B38</f>
        <v>GAWDE MUSKAN DHIREN</v>
      </c>
      <c r="C38" s="36" t="str">
        <f>'FYBA B'!C38</f>
        <v>Hindi</v>
      </c>
      <c r="D38" s="36" t="str">
        <f>'FYBA B'!D38</f>
        <v>Sociology</v>
      </c>
      <c r="E38" s="36" t="str">
        <f>'FYBA B'!E38</f>
        <v>Economics</v>
      </c>
      <c r="F38" s="44">
        <f>'FYBA B'!F38</f>
        <v>6</v>
      </c>
      <c r="G38" s="44">
        <f>'FYBA B'!G38</f>
        <v>0</v>
      </c>
      <c r="H38" s="38">
        <f>'FYBA B'!H38</f>
        <v>6</v>
      </c>
      <c r="I38" s="38">
        <f>'FYBA B'!I38</f>
        <v>2</v>
      </c>
      <c r="J38" s="44">
        <f>'FYBA B'!J38</f>
        <v>7</v>
      </c>
      <c r="K38" s="40">
        <f>'FYBA B'!K38</f>
        <v>9</v>
      </c>
      <c r="L38" s="44">
        <f>'FYBA B'!L38</f>
        <v>5</v>
      </c>
      <c r="M38" s="44">
        <f>'FYBA B'!M38</f>
        <v>0</v>
      </c>
      <c r="N38" s="44">
        <f>'FYBA B'!N38</f>
        <v>0</v>
      </c>
      <c r="O38" s="44">
        <f>'FYBA B'!O38</f>
        <v>0</v>
      </c>
      <c r="P38" s="38" t="str">
        <f>'FYBA B'!P38</f>
        <v/>
      </c>
      <c r="Q38" s="38">
        <f>'FYBA B'!Q38</f>
        <v>2</v>
      </c>
      <c r="R38" s="38">
        <f>'FYBA B'!R38</f>
        <v>0</v>
      </c>
      <c r="S38" s="38" t="str">
        <f>'FYBA B'!S38</f>
        <v/>
      </c>
      <c r="T38" s="38">
        <f>'FYBA B'!T38</f>
        <v>0</v>
      </c>
    </row>
    <row r="39" spans="1:20" ht="22.5" customHeight="1">
      <c r="A39" s="34">
        <f>'FYBA B'!A39</f>
        <v>183</v>
      </c>
      <c r="B39" s="43" t="str">
        <f>'FYBA B'!B39</f>
        <v>GOMES KIMBERLY JOEL</v>
      </c>
      <c r="C39" s="36" t="str">
        <f>'FYBA B'!C39</f>
        <v>Hindi</v>
      </c>
      <c r="D39" s="36" t="str">
        <f>'FYBA B'!D39</f>
        <v>Sociology</v>
      </c>
      <c r="E39" s="36" t="str">
        <f>'FYBA B'!E39</f>
        <v>History</v>
      </c>
      <c r="F39" s="44">
        <f>'FYBA B'!F39</f>
        <v>1</v>
      </c>
      <c r="G39" s="44">
        <f>'FYBA B'!G39</f>
        <v>0</v>
      </c>
      <c r="H39" s="38">
        <f>'FYBA B'!H39</f>
        <v>1</v>
      </c>
      <c r="I39" s="38">
        <f>'FYBA B'!I39</f>
        <v>1</v>
      </c>
      <c r="J39" s="44">
        <f>'FYBA B'!J39</f>
        <v>3</v>
      </c>
      <c r="K39" s="40">
        <f>'FYBA B'!K39</f>
        <v>4</v>
      </c>
      <c r="L39" s="44">
        <f>'FYBA B'!L39</f>
        <v>2</v>
      </c>
      <c r="M39" s="44">
        <f>'FYBA B'!M39</f>
        <v>0</v>
      </c>
      <c r="N39" s="44">
        <f>'FYBA B'!N39</f>
        <v>0</v>
      </c>
      <c r="O39" s="44">
        <f>'FYBA B'!O39</f>
        <v>0</v>
      </c>
      <c r="P39" s="38">
        <f>'FYBA B'!P39</f>
        <v>3</v>
      </c>
      <c r="Q39" s="38" t="str">
        <f>'FYBA B'!Q39</f>
        <v/>
      </c>
      <c r="R39" s="38">
        <f>'FYBA B'!R39</f>
        <v>0</v>
      </c>
      <c r="S39" s="38" t="str">
        <f>'FYBA B'!S39</f>
        <v/>
      </c>
      <c r="T39" s="38">
        <f>'FYBA B'!T39</f>
        <v>0</v>
      </c>
    </row>
    <row r="40" spans="1:20" ht="22.5" customHeight="1">
      <c r="A40" s="34">
        <f>'FYBA B'!A40</f>
        <v>184</v>
      </c>
      <c r="B40" s="43" t="str">
        <f>'FYBA B'!B40</f>
        <v>GUPTA JAGRUTI RAKESH</v>
      </c>
      <c r="C40" s="36" t="str">
        <f>'FYBA B'!C40</f>
        <v>Hindi</v>
      </c>
      <c r="D40" s="36" t="str">
        <f>'FYBA B'!D40</f>
        <v>Sociology</v>
      </c>
      <c r="E40" s="36" t="str">
        <f>'FYBA B'!E40</f>
        <v>Economics</v>
      </c>
      <c r="F40" s="44">
        <f>'FYBA B'!F40</f>
        <v>5</v>
      </c>
      <c r="G40" s="44">
        <f>'FYBA B'!G40</f>
        <v>0</v>
      </c>
      <c r="H40" s="38">
        <f>'FYBA B'!H40</f>
        <v>5</v>
      </c>
      <c r="I40" s="38">
        <f>'FYBA B'!I40</f>
        <v>2</v>
      </c>
      <c r="J40" s="44">
        <f>'FYBA B'!J40</f>
        <v>6</v>
      </c>
      <c r="K40" s="40">
        <f>'FYBA B'!K40</f>
        <v>8</v>
      </c>
      <c r="L40" s="44">
        <f>'FYBA B'!L40</f>
        <v>3</v>
      </c>
      <c r="M40" s="44">
        <f>'FYBA B'!M40</f>
        <v>0</v>
      </c>
      <c r="N40" s="44">
        <f>'FYBA B'!N40</f>
        <v>0</v>
      </c>
      <c r="O40" s="44">
        <f>'FYBA B'!O40</f>
        <v>0</v>
      </c>
      <c r="P40" s="38" t="str">
        <f>'FYBA B'!P40</f>
        <v/>
      </c>
      <c r="Q40" s="38">
        <f>'FYBA B'!Q40</f>
        <v>2</v>
      </c>
      <c r="R40" s="38">
        <f>'FYBA B'!R40</f>
        <v>0</v>
      </c>
      <c r="S40" s="38" t="str">
        <f>'FYBA B'!S40</f>
        <v/>
      </c>
      <c r="T40" s="38">
        <f>'FYBA B'!T40</f>
        <v>0</v>
      </c>
    </row>
    <row r="41" spans="1:20" ht="22.5" customHeight="1">
      <c r="A41" s="34">
        <f>'FYBA B'!A41</f>
        <v>185</v>
      </c>
      <c r="B41" s="43" t="str">
        <f>'FYBA B'!B41</f>
        <v>HEWETT TYRELL SAVIO GODWIN</v>
      </c>
      <c r="C41" s="36" t="str">
        <f>'FYBA B'!C41</f>
        <v>Hindi</v>
      </c>
      <c r="D41" s="36" t="str">
        <f>'FYBA B'!D41</f>
        <v>Sociology</v>
      </c>
      <c r="E41" s="36" t="str">
        <f>'FYBA B'!E41</f>
        <v>History</v>
      </c>
      <c r="F41" s="44">
        <f>'FYBA B'!F41</f>
        <v>2</v>
      </c>
      <c r="G41" s="44">
        <f>'FYBA B'!G41</f>
        <v>0</v>
      </c>
      <c r="H41" s="38">
        <f>'FYBA B'!H41</f>
        <v>2</v>
      </c>
      <c r="I41" s="38">
        <f>'FYBA B'!I41</f>
        <v>1</v>
      </c>
      <c r="J41" s="44">
        <f>'FYBA B'!J41</f>
        <v>6</v>
      </c>
      <c r="K41" s="40">
        <f>'FYBA B'!K41</f>
        <v>7</v>
      </c>
      <c r="L41" s="44">
        <f>'FYBA B'!L41</f>
        <v>3</v>
      </c>
      <c r="M41" s="44">
        <f>'FYBA B'!M41</f>
        <v>0</v>
      </c>
      <c r="N41" s="44">
        <f>'FYBA B'!N41</f>
        <v>0</v>
      </c>
      <c r="O41" s="44">
        <f>'FYBA B'!O41</f>
        <v>0</v>
      </c>
      <c r="P41" s="38">
        <f>'FYBA B'!P41</f>
        <v>3</v>
      </c>
      <c r="Q41" s="38" t="str">
        <f>'FYBA B'!Q41</f>
        <v/>
      </c>
      <c r="R41" s="38">
        <f>'FYBA B'!R41</f>
        <v>0</v>
      </c>
      <c r="S41" s="38" t="str">
        <f>'FYBA B'!S41</f>
        <v/>
      </c>
      <c r="T41" s="38">
        <f>'FYBA B'!T41</f>
        <v>0</v>
      </c>
    </row>
    <row r="42" spans="1:20" ht="22.5" customHeight="1">
      <c r="A42" s="34">
        <f>'FYBA B'!A42</f>
        <v>186</v>
      </c>
      <c r="B42" s="43" t="str">
        <f>'FYBA B'!B42</f>
        <v>HIMLAPURKAR AKSHATA HANUMANTHA</v>
      </c>
      <c r="C42" s="36" t="str">
        <f>'FYBA B'!C42</f>
        <v>Hindi</v>
      </c>
      <c r="D42" s="36" t="str">
        <f>'FYBA B'!D42</f>
        <v>Sociology</v>
      </c>
      <c r="E42" s="36" t="str">
        <f>'FYBA B'!E42</f>
        <v>Economics</v>
      </c>
      <c r="F42" s="44">
        <f>'FYBA B'!F42</f>
        <v>4</v>
      </c>
      <c r="G42" s="44">
        <f>'FYBA B'!G42</f>
        <v>0</v>
      </c>
      <c r="H42" s="38">
        <f>'FYBA B'!H42</f>
        <v>4</v>
      </c>
      <c r="I42" s="38">
        <f>'FYBA B'!I42</f>
        <v>1</v>
      </c>
      <c r="J42" s="44">
        <f>'FYBA B'!J42</f>
        <v>8</v>
      </c>
      <c r="K42" s="40">
        <f>'FYBA B'!K42</f>
        <v>9</v>
      </c>
      <c r="L42" s="44">
        <f>'FYBA B'!L42</f>
        <v>4</v>
      </c>
      <c r="M42" s="44">
        <f>'FYBA B'!M42</f>
        <v>0</v>
      </c>
      <c r="N42" s="44">
        <f>'FYBA B'!N42</f>
        <v>0</v>
      </c>
      <c r="O42" s="44">
        <f>'FYBA B'!O42</f>
        <v>0</v>
      </c>
      <c r="P42" s="38" t="str">
        <f>'FYBA B'!P42</f>
        <v/>
      </c>
      <c r="Q42" s="38">
        <f>'FYBA B'!Q42</f>
        <v>2</v>
      </c>
      <c r="R42" s="38">
        <f>'FYBA B'!R42</f>
        <v>0</v>
      </c>
      <c r="S42" s="38" t="str">
        <f>'FYBA B'!S42</f>
        <v/>
      </c>
      <c r="T42" s="38">
        <f>'FYBA B'!T42</f>
        <v>0</v>
      </c>
    </row>
    <row r="43" spans="1:20" ht="22.5" customHeight="1">
      <c r="A43" s="34">
        <f>'FYBA B'!A43</f>
        <v>187</v>
      </c>
      <c r="B43" s="43" t="str">
        <f>'FYBA B'!B43</f>
        <v>HUSSAIN AMREEN MUBIN</v>
      </c>
      <c r="C43" s="36" t="str">
        <f>'FYBA B'!C43</f>
        <v>Hindi</v>
      </c>
      <c r="D43" s="36" t="str">
        <f>'FYBA B'!D43</f>
        <v>Sociology</v>
      </c>
      <c r="E43" s="36" t="str">
        <f>'FYBA B'!E43</f>
        <v>Economics</v>
      </c>
      <c r="F43" s="44">
        <f>'FYBA B'!F43</f>
        <v>6</v>
      </c>
      <c r="G43" s="44">
        <f>'FYBA B'!G43</f>
        <v>0</v>
      </c>
      <c r="H43" s="38">
        <f>'FYBA B'!H43</f>
        <v>6</v>
      </c>
      <c r="I43" s="38">
        <f>'FYBA B'!I43</f>
        <v>2</v>
      </c>
      <c r="J43" s="44">
        <f>'FYBA B'!J43</f>
        <v>8</v>
      </c>
      <c r="K43" s="40">
        <f>'FYBA B'!K43</f>
        <v>10</v>
      </c>
      <c r="L43" s="44">
        <f>'FYBA B'!L43</f>
        <v>4</v>
      </c>
      <c r="M43" s="44">
        <f>'FYBA B'!M43</f>
        <v>0</v>
      </c>
      <c r="N43" s="44">
        <f>'FYBA B'!N43</f>
        <v>0</v>
      </c>
      <c r="O43" s="44">
        <f>'FYBA B'!O43</f>
        <v>0</v>
      </c>
      <c r="P43" s="38" t="str">
        <f>'FYBA B'!P43</f>
        <v/>
      </c>
      <c r="Q43" s="38">
        <f>'FYBA B'!Q43</f>
        <v>2</v>
      </c>
      <c r="R43" s="38">
        <f>'FYBA B'!R43</f>
        <v>0</v>
      </c>
      <c r="S43" s="38" t="str">
        <f>'FYBA B'!S43</f>
        <v/>
      </c>
      <c r="T43" s="38">
        <f>'FYBA B'!T43</f>
        <v>0</v>
      </c>
    </row>
    <row r="44" spans="1:20" ht="22.5" customHeight="1">
      <c r="A44" s="34">
        <f>'FYBA B'!A44</f>
        <v>188</v>
      </c>
      <c r="B44" s="43" t="str">
        <f>'FYBA B'!B44</f>
        <v>JAIDITYA BUNDELA</v>
      </c>
      <c r="C44" s="36" t="str">
        <f>'FYBA B'!C44</f>
        <v>French</v>
      </c>
      <c r="D44" s="36" t="str">
        <f>'FYBA B'!D44</f>
        <v>Sociology</v>
      </c>
      <c r="E44" s="36" t="str">
        <f>'FYBA B'!E44</f>
        <v>History</v>
      </c>
      <c r="F44" s="44">
        <f>'FYBA B'!F44</f>
        <v>5</v>
      </c>
      <c r="G44" s="44">
        <f>'FYBA B'!G44</f>
        <v>0</v>
      </c>
      <c r="H44" s="38">
        <f>'FYBA B'!H44</f>
        <v>5</v>
      </c>
      <c r="I44" s="38">
        <f>'FYBA B'!I44</f>
        <v>2</v>
      </c>
      <c r="J44" s="44">
        <f>'FYBA B'!J44</f>
        <v>7</v>
      </c>
      <c r="K44" s="40">
        <f>'FYBA B'!K44</f>
        <v>9</v>
      </c>
      <c r="L44" s="44">
        <f>'FYBA B'!L44</f>
        <v>5</v>
      </c>
      <c r="M44" s="44">
        <f>'FYBA B'!M44</f>
        <v>0</v>
      </c>
      <c r="N44" s="44">
        <f>'FYBA B'!N44</f>
        <v>0</v>
      </c>
      <c r="O44" s="44">
        <f>'FYBA B'!O44</f>
        <v>0</v>
      </c>
      <c r="P44" s="38">
        <f>'FYBA B'!P44</f>
        <v>5</v>
      </c>
      <c r="Q44" s="38" t="str">
        <f>'FYBA B'!Q44</f>
        <v/>
      </c>
      <c r="R44" s="38" t="str">
        <f>'FYBA B'!R44</f>
        <v/>
      </c>
      <c r="S44" s="38">
        <f>'FYBA B'!S44</f>
        <v>0</v>
      </c>
      <c r="T44" s="38">
        <f>'FYBA B'!T44</f>
        <v>0</v>
      </c>
    </row>
    <row r="45" spans="1:20" ht="22.5" customHeight="1">
      <c r="A45" s="34">
        <f>'FYBA B'!A45</f>
        <v>189</v>
      </c>
      <c r="B45" s="43" t="str">
        <f>'FYBA B'!B45</f>
        <v>KARMOKAR ASHTOSH PRASHANT</v>
      </c>
      <c r="C45" s="36" t="str">
        <f>'FYBA B'!C45</f>
        <v>Hindi</v>
      </c>
      <c r="D45" s="36" t="str">
        <f>'FYBA B'!D45</f>
        <v>Sociology</v>
      </c>
      <c r="E45" s="36" t="str">
        <f>'FYBA B'!E45</f>
        <v>History</v>
      </c>
      <c r="F45" s="44">
        <f>'FYBA B'!F45</f>
        <v>5</v>
      </c>
      <c r="G45" s="44">
        <f>'FYBA B'!G45</f>
        <v>0</v>
      </c>
      <c r="H45" s="38">
        <f>'FYBA B'!H45</f>
        <v>5</v>
      </c>
      <c r="I45" s="38">
        <f>'FYBA B'!I45</f>
        <v>1</v>
      </c>
      <c r="J45" s="44">
        <f>'FYBA B'!J45</f>
        <v>6</v>
      </c>
      <c r="K45" s="40">
        <f>'FYBA B'!K45</f>
        <v>7</v>
      </c>
      <c r="L45" s="44">
        <f>'FYBA B'!L45</f>
        <v>4</v>
      </c>
      <c r="M45" s="44">
        <f>'FYBA B'!M45</f>
        <v>0</v>
      </c>
      <c r="N45" s="44">
        <f>'FYBA B'!N45</f>
        <v>0</v>
      </c>
      <c r="O45" s="44">
        <f>'FYBA B'!O45</f>
        <v>0</v>
      </c>
      <c r="P45" s="38">
        <f>'FYBA B'!P45</f>
        <v>4</v>
      </c>
      <c r="Q45" s="38" t="str">
        <f>'FYBA B'!Q45</f>
        <v/>
      </c>
      <c r="R45" s="38">
        <f>'FYBA B'!R45</f>
        <v>0</v>
      </c>
      <c r="S45" s="38" t="str">
        <f>'FYBA B'!S45</f>
        <v/>
      </c>
      <c r="T45" s="38">
        <f>'FYBA B'!T45</f>
        <v>0</v>
      </c>
    </row>
    <row r="46" spans="1:20" ht="22.5" customHeight="1">
      <c r="A46" s="34">
        <f>'FYBA B'!A46</f>
        <v>190</v>
      </c>
      <c r="B46" s="43" t="str">
        <f>'FYBA B'!B46</f>
        <v>KARNIK MEGHA VIJAY</v>
      </c>
      <c r="C46" s="36" t="str">
        <f>'FYBA B'!C46</f>
        <v>Hindi</v>
      </c>
      <c r="D46" s="36" t="str">
        <f>'FYBA B'!D46</f>
        <v>Sociology</v>
      </c>
      <c r="E46" s="36" t="str">
        <f>'FYBA B'!E46</f>
        <v>History</v>
      </c>
      <c r="F46" s="44">
        <f>'FYBA B'!F46</f>
        <v>3</v>
      </c>
      <c r="G46" s="44">
        <f>'FYBA B'!G46</f>
        <v>0</v>
      </c>
      <c r="H46" s="38">
        <f>'FYBA B'!H46</f>
        <v>3</v>
      </c>
      <c r="I46" s="38">
        <f>'FYBA B'!I46</f>
        <v>1</v>
      </c>
      <c r="J46" s="44">
        <f>'FYBA B'!J46</f>
        <v>6</v>
      </c>
      <c r="K46" s="40">
        <f>'FYBA B'!K46</f>
        <v>7</v>
      </c>
      <c r="L46" s="44">
        <f>'FYBA B'!L46</f>
        <v>4</v>
      </c>
      <c r="M46" s="44">
        <f>'FYBA B'!M46</f>
        <v>0</v>
      </c>
      <c r="N46" s="44">
        <f>'FYBA B'!N46</f>
        <v>0</v>
      </c>
      <c r="O46" s="44">
        <f>'FYBA B'!O46</f>
        <v>0</v>
      </c>
      <c r="P46" s="38">
        <f>'FYBA B'!P46</f>
        <v>5</v>
      </c>
      <c r="Q46" s="38" t="str">
        <f>'FYBA B'!Q46</f>
        <v/>
      </c>
      <c r="R46" s="38">
        <f>'FYBA B'!R46</f>
        <v>0</v>
      </c>
      <c r="S46" s="38" t="str">
        <f>'FYBA B'!S46</f>
        <v/>
      </c>
      <c r="T46" s="38">
        <f>'FYBA B'!T46</f>
        <v>0</v>
      </c>
    </row>
    <row r="47" spans="1:20" ht="22.5" customHeight="1">
      <c r="A47" s="34">
        <f>'FYBA B'!A47</f>
        <v>191</v>
      </c>
      <c r="B47" s="43" t="str">
        <f>'FYBA B'!B47</f>
        <v>KHAN FAREEN RIZWAN</v>
      </c>
      <c r="C47" s="36" t="str">
        <f>'FYBA B'!C47</f>
        <v>Hindi</v>
      </c>
      <c r="D47" s="36" t="str">
        <f>'FYBA B'!D47</f>
        <v>Sociology</v>
      </c>
      <c r="E47" s="36" t="str">
        <f>'FYBA B'!E47</f>
        <v>History</v>
      </c>
      <c r="F47" s="44">
        <f>'FYBA B'!F47</f>
        <v>3</v>
      </c>
      <c r="G47" s="44">
        <f>'FYBA B'!G47</f>
        <v>0</v>
      </c>
      <c r="H47" s="38">
        <f>'FYBA B'!H47</f>
        <v>3</v>
      </c>
      <c r="I47" s="38">
        <f>'FYBA B'!I47</f>
        <v>2</v>
      </c>
      <c r="J47" s="44">
        <f>'FYBA B'!J47</f>
        <v>5</v>
      </c>
      <c r="K47" s="40">
        <f>'FYBA B'!K47</f>
        <v>7</v>
      </c>
      <c r="L47" s="44">
        <f>'FYBA B'!L47</f>
        <v>1</v>
      </c>
      <c r="M47" s="44">
        <f>'FYBA B'!M47</f>
        <v>0</v>
      </c>
      <c r="N47" s="44">
        <f>'FYBA B'!N47</f>
        <v>0</v>
      </c>
      <c r="O47" s="44">
        <f>'FYBA B'!O47</f>
        <v>0</v>
      </c>
      <c r="P47" s="38">
        <f>'FYBA B'!P47</f>
        <v>3</v>
      </c>
      <c r="Q47" s="38" t="str">
        <f>'FYBA B'!Q47</f>
        <v/>
      </c>
      <c r="R47" s="38">
        <f>'FYBA B'!R47</f>
        <v>0</v>
      </c>
      <c r="S47" s="38" t="str">
        <f>'FYBA B'!S47</f>
        <v/>
      </c>
      <c r="T47" s="38">
        <f>'FYBA B'!T47</f>
        <v>0</v>
      </c>
    </row>
    <row r="48" spans="1:20" ht="22.5" customHeight="1">
      <c r="A48" s="34">
        <f>'FYBA B'!A48</f>
        <v>192</v>
      </c>
      <c r="B48" s="43" t="str">
        <f>'FYBA B'!B48</f>
        <v>LAD SAVNI NITIN</v>
      </c>
      <c r="C48" s="36" t="str">
        <f>'FYBA B'!C48</f>
        <v>Hindi</v>
      </c>
      <c r="D48" s="36" t="str">
        <f>'FYBA B'!D48</f>
        <v>Sociology</v>
      </c>
      <c r="E48" s="36" t="str">
        <f>'FYBA B'!E48</f>
        <v>History</v>
      </c>
      <c r="F48" s="44">
        <f>'FYBA B'!F48</f>
        <v>6</v>
      </c>
      <c r="G48" s="44">
        <f>'FYBA B'!G48</f>
        <v>0</v>
      </c>
      <c r="H48" s="38">
        <f>'FYBA B'!H48</f>
        <v>6</v>
      </c>
      <c r="I48" s="38">
        <f>'FYBA B'!I48</f>
        <v>2</v>
      </c>
      <c r="J48" s="44">
        <f>'FYBA B'!J48</f>
        <v>8</v>
      </c>
      <c r="K48" s="40">
        <f>'FYBA B'!K48</f>
        <v>10</v>
      </c>
      <c r="L48" s="44">
        <f>'FYBA B'!L48</f>
        <v>5</v>
      </c>
      <c r="M48" s="44">
        <f>'FYBA B'!M48</f>
        <v>0</v>
      </c>
      <c r="N48" s="44">
        <f>'FYBA B'!N48</f>
        <v>0</v>
      </c>
      <c r="O48" s="44">
        <f>'FYBA B'!O48</f>
        <v>0</v>
      </c>
      <c r="P48" s="38">
        <f>'FYBA B'!P48</f>
        <v>5</v>
      </c>
      <c r="Q48" s="38" t="str">
        <f>'FYBA B'!Q48</f>
        <v/>
      </c>
      <c r="R48" s="38">
        <f>'FYBA B'!R48</f>
        <v>0</v>
      </c>
      <c r="S48" s="38" t="str">
        <f>'FYBA B'!S48</f>
        <v/>
      </c>
      <c r="T48" s="38">
        <f>'FYBA B'!T48</f>
        <v>0</v>
      </c>
    </row>
    <row r="49" spans="1:20" ht="22.5" customHeight="1">
      <c r="A49" s="34">
        <f>'FYBA B'!A49</f>
        <v>193</v>
      </c>
      <c r="B49" s="43" t="str">
        <f>'FYBA B'!B49</f>
        <v>LEMOS LIZANNE LOUIS</v>
      </c>
      <c r="C49" s="36" t="str">
        <f>'FYBA B'!C49</f>
        <v>Hindi</v>
      </c>
      <c r="D49" s="36" t="str">
        <f>'FYBA B'!D49</f>
        <v>Sociology</v>
      </c>
      <c r="E49" s="36" t="str">
        <f>'FYBA B'!E49</f>
        <v>History</v>
      </c>
      <c r="F49" s="44">
        <f>'FYBA B'!F49</f>
        <v>5</v>
      </c>
      <c r="G49" s="44">
        <f>'FYBA B'!G49</f>
        <v>0</v>
      </c>
      <c r="H49" s="38">
        <f>'FYBA B'!H49</f>
        <v>5</v>
      </c>
      <c r="I49" s="38">
        <f>'FYBA B'!I49</f>
        <v>2</v>
      </c>
      <c r="J49" s="44">
        <f>'FYBA B'!J49</f>
        <v>8</v>
      </c>
      <c r="K49" s="40">
        <f>'FYBA B'!K49</f>
        <v>10</v>
      </c>
      <c r="L49" s="44">
        <f>'FYBA B'!L49</f>
        <v>4</v>
      </c>
      <c r="M49" s="44">
        <f>'FYBA B'!M49</f>
        <v>0</v>
      </c>
      <c r="N49" s="44">
        <f>'FYBA B'!N49</f>
        <v>0</v>
      </c>
      <c r="O49" s="44">
        <f>'FYBA B'!O49</f>
        <v>0</v>
      </c>
      <c r="P49" s="38">
        <f>'FYBA B'!P49</f>
        <v>4</v>
      </c>
      <c r="Q49" s="38" t="str">
        <f>'FYBA B'!Q49</f>
        <v/>
      </c>
      <c r="R49" s="38">
        <f>'FYBA B'!R49</f>
        <v>0</v>
      </c>
      <c r="S49" s="38" t="str">
        <f>'FYBA B'!S49</f>
        <v/>
      </c>
      <c r="T49" s="38">
        <f>'FYBA B'!T49</f>
        <v>0</v>
      </c>
    </row>
    <row r="50" spans="1:20" ht="22.5" customHeight="1">
      <c r="A50" s="34">
        <f>'FYBA B'!A50</f>
        <v>194</v>
      </c>
      <c r="B50" s="43" t="str">
        <f>'FYBA B'!B50</f>
        <v>LEWIS CELESTINE RALPH</v>
      </c>
      <c r="C50" s="36" t="str">
        <f>'FYBA B'!C50</f>
        <v>Hindi</v>
      </c>
      <c r="D50" s="36" t="str">
        <f>'FYBA B'!D50</f>
        <v>Sociology</v>
      </c>
      <c r="E50" s="36" t="str">
        <f>'FYBA B'!E50</f>
        <v>History</v>
      </c>
      <c r="F50" s="44">
        <f>'FYBA B'!F50</f>
        <v>1</v>
      </c>
      <c r="G50" s="44">
        <f>'FYBA B'!G50</f>
        <v>0</v>
      </c>
      <c r="H50" s="38">
        <f>'FYBA B'!H50</f>
        <v>1</v>
      </c>
      <c r="I50" s="38">
        <f>'FYBA B'!I50</f>
        <v>1</v>
      </c>
      <c r="J50" s="44">
        <f>'FYBA B'!J50</f>
        <v>4</v>
      </c>
      <c r="K50" s="40">
        <f>'FYBA B'!K50</f>
        <v>5</v>
      </c>
      <c r="L50" s="44">
        <f>'FYBA B'!L50</f>
        <v>3</v>
      </c>
      <c r="M50" s="44">
        <f>'FYBA B'!M50</f>
        <v>0</v>
      </c>
      <c r="N50" s="44">
        <f>'FYBA B'!N50</f>
        <v>0</v>
      </c>
      <c r="O50" s="44">
        <f>'FYBA B'!O50</f>
        <v>0</v>
      </c>
      <c r="P50" s="38">
        <f>'FYBA B'!P50</f>
        <v>2</v>
      </c>
      <c r="Q50" s="38" t="str">
        <f>'FYBA B'!Q50</f>
        <v/>
      </c>
      <c r="R50" s="38">
        <f>'FYBA B'!R50</f>
        <v>0</v>
      </c>
      <c r="S50" s="38" t="str">
        <f>'FYBA B'!S50</f>
        <v/>
      </c>
      <c r="T50" s="38">
        <f>'FYBA B'!T50</f>
        <v>0</v>
      </c>
    </row>
    <row r="51" spans="1:20" ht="22.5" customHeight="1">
      <c r="A51" s="34">
        <f>'FYBA B'!A51</f>
        <v>195</v>
      </c>
      <c r="B51" s="43" t="str">
        <f>'FYBA B'!B51</f>
        <v>LHUNGDIM PHAHOICHONG N SALEM</v>
      </c>
      <c r="C51" s="36" t="str">
        <f>'FYBA B'!C51</f>
        <v>French</v>
      </c>
      <c r="D51" s="36" t="str">
        <f>'FYBA B'!D51</f>
        <v>Sociology</v>
      </c>
      <c r="E51" s="36" t="str">
        <f>'FYBA B'!E51</f>
        <v>Economics</v>
      </c>
      <c r="F51" s="44">
        <f>'FYBA B'!F51</f>
        <v>1</v>
      </c>
      <c r="G51" s="44">
        <f>'FYBA B'!G51</f>
        <v>0</v>
      </c>
      <c r="H51" s="38">
        <f>'FYBA B'!H51</f>
        <v>1</v>
      </c>
      <c r="I51" s="38">
        <f>'FYBA B'!I51</f>
        <v>0</v>
      </c>
      <c r="J51" s="44">
        <f>'FYBA B'!J51</f>
        <v>4</v>
      </c>
      <c r="K51" s="40">
        <f>'FYBA B'!K51</f>
        <v>4</v>
      </c>
      <c r="L51" s="44">
        <f>'FYBA B'!L51</f>
        <v>0</v>
      </c>
      <c r="M51" s="44">
        <f>'FYBA B'!M51</f>
        <v>0</v>
      </c>
      <c r="N51" s="44">
        <f>'FYBA B'!N51</f>
        <v>0</v>
      </c>
      <c r="O51" s="44">
        <f>'FYBA B'!O51</f>
        <v>0</v>
      </c>
      <c r="P51" s="38" t="str">
        <f>'FYBA B'!P51</f>
        <v/>
      </c>
      <c r="Q51" s="38">
        <f>'FYBA B'!Q51</f>
        <v>2</v>
      </c>
      <c r="R51" s="38" t="str">
        <f>'FYBA B'!R51</f>
        <v/>
      </c>
      <c r="S51" s="38">
        <f>'FYBA B'!S51</f>
        <v>0</v>
      </c>
      <c r="T51" s="38">
        <f>'FYBA B'!T51</f>
        <v>0</v>
      </c>
    </row>
    <row r="52" spans="1:20" ht="22.5" customHeight="1">
      <c r="A52" s="34">
        <f>'FYBA B'!A52</f>
        <v>196</v>
      </c>
      <c r="B52" s="43" t="str">
        <f>'FYBA B'!B52</f>
        <v>LOTLIKAR ABHISHEK MANOJ</v>
      </c>
      <c r="C52" s="36" t="str">
        <f>'FYBA B'!C52</f>
        <v>Hindi</v>
      </c>
      <c r="D52" s="36" t="str">
        <f>'FYBA B'!D52</f>
        <v>Sociology</v>
      </c>
      <c r="E52" s="36" t="str">
        <f>'FYBA B'!E52</f>
        <v>History</v>
      </c>
      <c r="F52" s="44">
        <f>'FYBA B'!F52</f>
        <v>5</v>
      </c>
      <c r="G52" s="44">
        <f>'FYBA B'!G52</f>
        <v>0</v>
      </c>
      <c r="H52" s="38">
        <f>'FYBA B'!H52</f>
        <v>5</v>
      </c>
      <c r="I52" s="38">
        <f>'FYBA B'!I52</f>
        <v>0</v>
      </c>
      <c r="J52" s="44">
        <f>'FYBA B'!J52</f>
        <v>8</v>
      </c>
      <c r="K52" s="40">
        <f>'FYBA B'!K52</f>
        <v>8</v>
      </c>
      <c r="L52" s="44">
        <f>'FYBA B'!L52</f>
        <v>5</v>
      </c>
      <c r="M52" s="44">
        <f>'FYBA B'!M52</f>
        <v>0</v>
      </c>
      <c r="N52" s="44">
        <f>'FYBA B'!N52</f>
        <v>0</v>
      </c>
      <c r="O52" s="44">
        <f>'FYBA B'!O52</f>
        <v>0</v>
      </c>
      <c r="P52" s="38">
        <f>'FYBA B'!P52</f>
        <v>5</v>
      </c>
      <c r="Q52" s="38" t="str">
        <f>'FYBA B'!Q52</f>
        <v/>
      </c>
      <c r="R52" s="38">
        <f>'FYBA B'!R52</f>
        <v>0</v>
      </c>
      <c r="S52" s="38" t="str">
        <f>'FYBA B'!S52</f>
        <v/>
      </c>
      <c r="T52" s="38">
        <f>'FYBA B'!T52</f>
        <v>0</v>
      </c>
    </row>
    <row r="53" spans="1:20" ht="22.5" customHeight="1">
      <c r="A53" s="34">
        <f>'FYBA B'!A53</f>
        <v>197</v>
      </c>
      <c r="B53" s="43" t="str">
        <f>'FYBA B'!B53</f>
        <v>MADTHA ROBIN RONALD</v>
      </c>
      <c r="C53" s="36" t="str">
        <f>'FYBA B'!C53</f>
        <v>French</v>
      </c>
      <c r="D53" s="36" t="str">
        <f>'FYBA B'!D53</f>
        <v>Sociology</v>
      </c>
      <c r="E53" s="36" t="str">
        <f>'FYBA B'!E53</f>
        <v>Economics</v>
      </c>
      <c r="F53" s="44">
        <f>'FYBA B'!F53</f>
        <v>6</v>
      </c>
      <c r="G53" s="44">
        <f>'FYBA B'!G53</f>
        <v>0</v>
      </c>
      <c r="H53" s="38">
        <f>'FYBA B'!H53</f>
        <v>6</v>
      </c>
      <c r="I53" s="38">
        <f>'FYBA B'!I53</f>
        <v>1</v>
      </c>
      <c r="J53" s="44">
        <f>'FYBA B'!J53</f>
        <v>7</v>
      </c>
      <c r="K53" s="40">
        <f>'FYBA B'!K53</f>
        <v>8</v>
      </c>
      <c r="L53" s="44">
        <f>'FYBA B'!L53</f>
        <v>4</v>
      </c>
      <c r="M53" s="44">
        <f>'FYBA B'!M53</f>
        <v>0</v>
      </c>
      <c r="N53" s="44">
        <f>'FYBA B'!N53</f>
        <v>0</v>
      </c>
      <c r="O53" s="44">
        <f>'FYBA B'!O53</f>
        <v>0</v>
      </c>
      <c r="P53" s="38" t="str">
        <f>'FYBA B'!P53</f>
        <v/>
      </c>
      <c r="Q53" s="38">
        <f>'FYBA B'!Q53</f>
        <v>2</v>
      </c>
      <c r="R53" s="38" t="str">
        <f>'FYBA B'!R53</f>
        <v/>
      </c>
      <c r="S53" s="38">
        <f>'FYBA B'!S53</f>
        <v>0</v>
      </c>
      <c r="T53" s="38">
        <f>'FYBA B'!T53</f>
        <v>0</v>
      </c>
    </row>
    <row r="54" spans="1:20" ht="22.5" customHeight="1">
      <c r="A54" s="34">
        <f>'FYBA B'!A54</f>
        <v>198</v>
      </c>
      <c r="B54" s="43" t="str">
        <f>'FYBA B'!B54</f>
        <v>MALYA GIFFSON VIJAY</v>
      </c>
      <c r="C54" s="36" t="str">
        <f>'FYBA B'!C54</f>
        <v>Hindi</v>
      </c>
      <c r="D54" s="36" t="str">
        <f>'FYBA B'!D54</f>
        <v>Sociology</v>
      </c>
      <c r="E54" s="36" t="str">
        <f>'FYBA B'!E54</f>
        <v>Economics</v>
      </c>
      <c r="F54" s="44">
        <f>'FYBA B'!F54</f>
        <v>5</v>
      </c>
      <c r="G54" s="44">
        <f>'FYBA B'!G54</f>
        <v>0</v>
      </c>
      <c r="H54" s="38">
        <f>'FYBA B'!H54</f>
        <v>5</v>
      </c>
      <c r="I54" s="38">
        <f>'FYBA B'!I54</f>
        <v>2</v>
      </c>
      <c r="J54" s="44">
        <f>'FYBA B'!J54</f>
        <v>7</v>
      </c>
      <c r="K54" s="40">
        <f>'FYBA B'!K54</f>
        <v>9</v>
      </c>
      <c r="L54" s="44">
        <f>'FYBA B'!L54</f>
        <v>3</v>
      </c>
      <c r="M54" s="44">
        <f>'FYBA B'!M54</f>
        <v>0</v>
      </c>
      <c r="N54" s="44">
        <f>'FYBA B'!N54</f>
        <v>0</v>
      </c>
      <c r="O54" s="44">
        <f>'FYBA B'!O54</f>
        <v>0</v>
      </c>
      <c r="P54" s="38" t="str">
        <f>'FYBA B'!P54</f>
        <v/>
      </c>
      <c r="Q54" s="38">
        <f>'FYBA B'!Q54</f>
        <v>2</v>
      </c>
      <c r="R54" s="38">
        <f>'FYBA B'!R54</f>
        <v>0</v>
      </c>
      <c r="S54" s="38" t="str">
        <f>'FYBA B'!S54</f>
        <v/>
      </c>
      <c r="T54" s="38">
        <f>'FYBA B'!T54</f>
        <v>0</v>
      </c>
    </row>
    <row r="55" spans="1:20" ht="22.5" customHeight="1">
      <c r="A55" s="34">
        <f>'FYBA B'!A55</f>
        <v>199</v>
      </c>
      <c r="B55" s="43" t="str">
        <f>'FYBA B'!B55</f>
        <v>MATHIAS VALLERI JESSICA VINCENT</v>
      </c>
      <c r="C55" s="36" t="str">
        <f>'FYBA B'!C55</f>
        <v>Hindi</v>
      </c>
      <c r="D55" s="36" t="str">
        <f>'FYBA B'!D55</f>
        <v>Sociology</v>
      </c>
      <c r="E55" s="36" t="str">
        <f>'FYBA B'!E55</f>
        <v>History</v>
      </c>
      <c r="F55" s="44">
        <f>'FYBA B'!F55</f>
        <v>2</v>
      </c>
      <c r="G55" s="44">
        <f>'FYBA B'!G55</f>
        <v>0</v>
      </c>
      <c r="H55" s="38">
        <f>'FYBA B'!H55</f>
        <v>2</v>
      </c>
      <c r="I55" s="38">
        <f>'FYBA B'!I55</f>
        <v>1</v>
      </c>
      <c r="J55" s="44">
        <f>'FYBA B'!J55</f>
        <v>6</v>
      </c>
      <c r="K55" s="40">
        <f>'FYBA B'!K55</f>
        <v>7</v>
      </c>
      <c r="L55" s="44">
        <f>'FYBA B'!L55</f>
        <v>3</v>
      </c>
      <c r="M55" s="44">
        <f>'FYBA B'!M55</f>
        <v>0</v>
      </c>
      <c r="N55" s="44">
        <f>'FYBA B'!N55</f>
        <v>0</v>
      </c>
      <c r="O55" s="44">
        <f>'FYBA B'!O55</f>
        <v>0</v>
      </c>
      <c r="P55" s="38">
        <f>'FYBA B'!P55</f>
        <v>3</v>
      </c>
      <c r="Q55" s="38" t="str">
        <f>'FYBA B'!Q55</f>
        <v/>
      </c>
      <c r="R55" s="38">
        <f>'FYBA B'!R55</f>
        <v>0</v>
      </c>
      <c r="S55" s="38" t="str">
        <f>'FYBA B'!S55</f>
        <v/>
      </c>
      <c r="T55" s="38">
        <f>'FYBA B'!T55</f>
        <v>0</v>
      </c>
    </row>
    <row r="56" spans="1:20" ht="22.5" customHeight="1">
      <c r="A56" s="34">
        <f>'FYBA B'!A56</f>
        <v>200</v>
      </c>
      <c r="B56" s="43" t="str">
        <f>'FYBA B'!B56</f>
        <v>MEHRA KARAN VINAY</v>
      </c>
      <c r="C56" s="36" t="str">
        <f>'FYBA B'!C56</f>
        <v>Hindi</v>
      </c>
      <c r="D56" s="36" t="str">
        <f>'FYBA B'!D56</f>
        <v>Sociology</v>
      </c>
      <c r="E56" s="36" t="str">
        <f>'FYBA B'!E56</f>
        <v>Economics</v>
      </c>
      <c r="F56" s="44">
        <f>'FYBA B'!F56</f>
        <v>6</v>
      </c>
      <c r="G56" s="44">
        <f>'FYBA B'!G56</f>
        <v>0</v>
      </c>
      <c r="H56" s="38">
        <f>'FYBA B'!H56</f>
        <v>6</v>
      </c>
      <c r="I56" s="38">
        <f>'FYBA B'!I56</f>
        <v>2</v>
      </c>
      <c r="J56" s="44">
        <f>'FYBA B'!J56</f>
        <v>8</v>
      </c>
      <c r="K56" s="40">
        <f>'FYBA B'!K56</f>
        <v>10</v>
      </c>
      <c r="L56" s="44">
        <f>'FYBA B'!L56</f>
        <v>5</v>
      </c>
      <c r="M56" s="44">
        <f>'FYBA B'!M56</f>
        <v>0</v>
      </c>
      <c r="N56" s="44">
        <f>'FYBA B'!N56</f>
        <v>0</v>
      </c>
      <c r="O56" s="44">
        <f>'FYBA B'!O56</f>
        <v>0</v>
      </c>
      <c r="P56" s="38" t="str">
        <f>'FYBA B'!P56</f>
        <v/>
      </c>
      <c r="Q56" s="38">
        <f>'FYBA B'!Q56</f>
        <v>3</v>
      </c>
      <c r="R56" s="38">
        <f>'FYBA B'!R56</f>
        <v>0</v>
      </c>
      <c r="S56" s="38" t="str">
        <f>'FYBA B'!S56</f>
        <v/>
      </c>
      <c r="T56" s="38">
        <f>'FYBA B'!T56</f>
        <v>0</v>
      </c>
    </row>
    <row r="57" spans="1:20" ht="22.5" customHeight="1">
      <c r="A57" s="34">
        <f>'FYBA B'!A57</f>
        <v>201</v>
      </c>
      <c r="B57" s="43" t="str">
        <f>'FYBA B'!B57</f>
        <v>MITTAL NEHA POONAMCHAND</v>
      </c>
      <c r="C57" s="36" t="str">
        <f>'FYBA B'!C57</f>
        <v>Hindi</v>
      </c>
      <c r="D57" s="36" t="str">
        <f>'FYBA B'!D57</f>
        <v>Sociology</v>
      </c>
      <c r="E57" s="36" t="str">
        <f>'FYBA B'!E57</f>
        <v>Economics</v>
      </c>
      <c r="F57" s="44">
        <f>'FYBA B'!F57</f>
        <v>1</v>
      </c>
      <c r="G57" s="44">
        <f>'FYBA B'!G57</f>
        <v>0</v>
      </c>
      <c r="H57" s="38">
        <f>'FYBA B'!H57</f>
        <v>1</v>
      </c>
      <c r="I57" s="38">
        <f>'FYBA B'!I57</f>
        <v>1</v>
      </c>
      <c r="J57" s="44">
        <f>'FYBA B'!J57</f>
        <v>1</v>
      </c>
      <c r="K57" s="40">
        <f>'FYBA B'!K57</f>
        <v>2</v>
      </c>
      <c r="L57" s="44">
        <f>'FYBA B'!L57</f>
        <v>0</v>
      </c>
      <c r="M57" s="44">
        <f>'FYBA B'!M57</f>
        <v>0</v>
      </c>
      <c r="N57" s="44">
        <f>'FYBA B'!N57</f>
        <v>0</v>
      </c>
      <c r="O57" s="44">
        <f>'FYBA B'!O57</f>
        <v>0</v>
      </c>
      <c r="P57" s="38" t="str">
        <f>'FYBA B'!P57</f>
        <v/>
      </c>
      <c r="Q57" s="38">
        <f>'FYBA B'!Q57</f>
        <v>1</v>
      </c>
      <c r="R57" s="38">
        <f>'FYBA B'!R57</f>
        <v>0</v>
      </c>
      <c r="S57" s="38" t="str">
        <f>'FYBA B'!S57</f>
        <v/>
      </c>
      <c r="T57" s="38">
        <f>'FYBA B'!T57</f>
        <v>0</v>
      </c>
    </row>
    <row r="58" spans="1:20" ht="22.5" customHeight="1">
      <c r="A58" s="34">
        <f>'FYBA B'!A58</f>
        <v>202</v>
      </c>
      <c r="B58" s="43" t="str">
        <f>'FYBA B'!B58</f>
        <v>MONTEIRO LYNETTE LARRY</v>
      </c>
      <c r="C58" s="36" t="str">
        <f>'FYBA B'!C58</f>
        <v>Hindi</v>
      </c>
      <c r="D58" s="36" t="str">
        <f>'FYBA B'!D58</f>
        <v>Sociology</v>
      </c>
      <c r="E58" s="36" t="str">
        <f>'FYBA B'!E58</f>
        <v>Economics</v>
      </c>
      <c r="F58" s="44">
        <f>'FYBA B'!F58</f>
        <v>1</v>
      </c>
      <c r="G58" s="44">
        <f>'FYBA B'!G58</f>
        <v>0</v>
      </c>
      <c r="H58" s="38">
        <f>'FYBA B'!H58</f>
        <v>1</v>
      </c>
      <c r="I58" s="38">
        <f>'FYBA B'!I58</f>
        <v>2</v>
      </c>
      <c r="J58" s="44">
        <f>'FYBA B'!J58</f>
        <v>2</v>
      </c>
      <c r="K58" s="40">
        <f>'FYBA B'!K58</f>
        <v>4</v>
      </c>
      <c r="L58" s="44">
        <f>'FYBA B'!L58</f>
        <v>2</v>
      </c>
      <c r="M58" s="44">
        <f>'FYBA B'!M58</f>
        <v>0</v>
      </c>
      <c r="N58" s="44">
        <f>'FYBA B'!N58</f>
        <v>0</v>
      </c>
      <c r="O58" s="44">
        <f>'FYBA B'!O58</f>
        <v>0</v>
      </c>
      <c r="P58" s="38" t="str">
        <f>'FYBA B'!P58</f>
        <v/>
      </c>
      <c r="Q58" s="38">
        <f>'FYBA B'!Q58</f>
        <v>2</v>
      </c>
      <c r="R58" s="38">
        <f>'FYBA B'!R58</f>
        <v>0</v>
      </c>
      <c r="S58" s="38" t="str">
        <f>'FYBA B'!S58</f>
        <v/>
      </c>
      <c r="T58" s="38">
        <f>'FYBA B'!T58</f>
        <v>0</v>
      </c>
    </row>
    <row r="59" spans="1:20" ht="22.5" customHeight="1">
      <c r="A59" s="34">
        <f>'FYBA B'!A59</f>
        <v>203</v>
      </c>
      <c r="B59" s="43" t="str">
        <f>'FYBA B'!B59</f>
        <v>NAIDU PRATIMA RAMANAND</v>
      </c>
      <c r="C59" s="36" t="str">
        <f>'FYBA B'!C59</f>
        <v>French</v>
      </c>
      <c r="D59" s="36" t="str">
        <f>'FYBA B'!D59</f>
        <v>Sociology</v>
      </c>
      <c r="E59" s="36" t="str">
        <f>'FYBA B'!E59</f>
        <v>Economics</v>
      </c>
      <c r="F59" s="44">
        <f>'FYBA B'!F59</f>
        <v>2</v>
      </c>
      <c r="G59" s="44">
        <f>'FYBA B'!G59</f>
        <v>0</v>
      </c>
      <c r="H59" s="38">
        <f>'FYBA B'!H59</f>
        <v>2</v>
      </c>
      <c r="I59" s="38">
        <f>'FYBA B'!I59</f>
        <v>1</v>
      </c>
      <c r="J59" s="44">
        <f>'FYBA B'!J59</f>
        <v>5</v>
      </c>
      <c r="K59" s="40">
        <f>'FYBA B'!K59</f>
        <v>6</v>
      </c>
      <c r="L59" s="44">
        <f>'FYBA B'!L59</f>
        <v>2</v>
      </c>
      <c r="M59" s="44">
        <f>'FYBA B'!M59</f>
        <v>0</v>
      </c>
      <c r="N59" s="44">
        <f>'FYBA B'!N59</f>
        <v>0</v>
      </c>
      <c r="O59" s="44">
        <f>'FYBA B'!O59</f>
        <v>0</v>
      </c>
      <c r="P59" s="38" t="str">
        <f>'FYBA B'!P59</f>
        <v/>
      </c>
      <c r="Q59" s="38">
        <f>'FYBA B'!Q59</f>
        <v>1</v>
      </c>
      <c r="R59" s="38" t="str">
        <f>'FYBA B'!R59</f>
        <v/>
      </c>
      <c r="S59" s="38">
        <f>'FYBA B'!S59</f>
        <v>0</v>
      </c>
      <c r="T59" s="38">
        <f>'FYBA B'!T59</f>
        <v>0</v>
      </c>
    </row>
    <row r="60" spans="1:20" ht="22.5" customHeight="1">
      <c r="A60" s="34">
        <f>'FYBA B'!A60</f>
        <v>204</v>
      </c>
      <c r="B60" s="43" t="str">
        <f>'FYBA B'!B60</f>
        <v>NAIK MANSI CHANDRASHEKHAR</v>
      </c>
      <c r="C60" s="36" t="str">
        <f>'FYBA B'!C60</f>
        <v>Hindi</v>
      </c>
      <c r="D60" s="36" t="str">
        <f>'FYBA B'!D60</f>
        <v>Sociology</v>
      </c>
      <c r="E60" s="36" t="str">
        <f>'FYBA B'!E60</f>
        <v>Economics</v>
      </c>
      <c r="F60" s="44">
        <f>'FYBA B'!F60</f>
        <v>4</v>
      </c>
      <c r="G60" s="44">
        <f>'FYBA B'!G60</f>
        <v>0</v>
      </c>
      <c r="H60" s="38">
        <f>'FYBA B'!H60</f>
        <v>4</v>
      </c>
      <c r="I60" s="38">
        <f>'FYBA B'!I60</f>
        <v>1</v>
      </c>
      <c r="J60" s="44">
        <f>'FYBA B'!J60</f>
        <v>3</v>
      </c>
      <c r="K60" s="40">
        <f>'FYBA B'!K60</f>
        <v>4</v>
      </c>
      <c r="L60" s="44">
        <f>'FYBA B'!L60</f>
        <v>3</v>
      </c>
      <c r="M60" s="44">
        <f>'FYBA B'!M60</f>
        <v>0</v>
      </c>
      <c r="N60" s="44">
        <f>'FYBA B'!N60</f>
        <v>0</v>
      </c>
      <c r="O60" s="44">
        <f>'FYBA B'!O60</f>
        <v>0</v>
      </c>
      <c r="P60" s="38" t="str">
        <f>'FYBA B'!P60</f>
        <v/>
      </c>
      <c r="Q60" s="38">
        <f>'FYBA B'!Q60</f>
        <v>1</v>
      </c>
      <c r="R60" s="38">
        <f>'FYBA B'!R60</f>
        <v>0</v>
      </c>
      <c r="S60" s="38" t="str">
        <f>'FYBA B'!S60</f>
        <v/>
      </c>
      <c r="T60" s="38">
        <f>'FYBA B'!T60</f>
        <v>0</v>
      </c>
    </row>
    <row r="61" spans="1:20" ht="22.5" customHeight="1">
      <c r="A61" s="34">
        <f>'FYBA B'!A61</f>
        <v>205</v>
      </c>
      <c r="B61" s="43" t="str">
        <f>'FYBA B'!B61</f>
        <v>CANCELLED</v>
      </c>
      <c r="C61" s="36" t="str">
        <f>'FYBA B'!C61</f>
        <v>CANC</v>
      </c>
      <c r="D61" s="36" t="str">
        <f>'FYBA B'!D61</f>
        <v>CANC</v>
      </c>
      <c r="E61" s="36" t="str">
        <f>'FYBA B'!E61</f>
        <v>CANC</v>
      </c>
      <c r="F61" s="44">
        <f>'FYBA B'!F61</f>
        <v>6</v>
      </c>
      <c r="G61" s="44">
        <f>'FYBA B'!G61</f>
        <v>0</v>
      </c>
      <c r="H61" s="38">
        <f>'FYBA B'!H61</f>
        <v>6</v>
      </c>
      <c r="I61" s="38">
        <f>'FYBA B'!I61</f>
        <v>2</v>
      </c>
      <c r="J61" s="44">
        <f>'FYBA B'!J61</f>
        <v>8</v>
      </c>
      <c r="K61" s="40">
        <f>'FYBA B'!K61</f>
        <v>10</v>
      </c>
      <c r="L61" s="44">
        <f>'FYBA B'!L61</f>
        <v>5</v>
      </c>
      <c r="M61" s="44">
        <f>'FYBA B'!M61</f>
        <v>0</v>
      </c>
      <c r="N61" s="44">
        <f>'FYBA B'!N61</f>
        <v>0</v>
      </c>
      <c r="O61" s="44">
        <f>'FYBA B'!O61</f>
        <v>0</v>
      </c>
      <c r="P61" s="38" t="str">
        <f>'FYBA B'!P61</f>
        <v/>
      </c>
      <c r="Q61" s="38" t="str">
        <f>'FYBA B'!Q61</f>
        <v/>
      </c>
      <c r="R61" s="38" t="str">
        <f>'FYBA B'!R61</f>
        <v/>
      </c>
      <c r="S61" s="38" t="str">
        <f>'FYBA B'!S61</f>
        <v/>
      </c>
      <c r="T61" s="38">
        <f>'FYBA B'!T61</f>
        <v>0</v>
      </c>
    </row>
    <row r="62" spans="1:20" ht="22.5" customHeight="1">
      <c r="A62" s="34">
        <f>'FYBA B'!A62</f>
        <v>206</v>
      </c>
      <c r="B62" s="43" t="str">
        <f>'FYBA B'!B62</f>
        <v>NAYAL MANASHI RAJENDRA SINGH</v>
      </c>
      <c r="C62" s="36" t="str">
        <f>'FYBA B'!C62</f>
        <v>Hindi</v>
      </c>
      <c r="D62" s="36" t="str">
        <f>'FYBA B'!D62</f>
        <v>Sociology</v>
      </c>
      <c r="E62" s="36" t="str">
        <f>'FYBA B'!E62</f>
        <v>History</v>
      </c>
      <c r="F62" s="44">
        <f>'FYBA B'!F62</f>
        <v>4</v>
      </c>
      <c r="G62" s="44">
        <f>'FYBA B'!G62</f>
        <v>0</v>
      </c>
      <c r="H62" s="38">
        <f>'FYBA B'!H62</f>
        <v>4</v>
      </c>
      <c r="I62" s="38">
        <f>'FYBA B'!I62</f>
        <v>0</v>
      </c>
      <c r="J62" s="44">
        <f>'FYBA B'!J62</f>
        <v>3</v>
      </c>
      <c r="K62" s="40">
        <f>'FYBA B'!K62</f>
        <v>3</v>
      </c>
      <c r="L62" s="44">
        <f>'FYBA B'!L62</f>
        <v>3</v>
      </c>
      <c r="M62" s="44">
        <f>'FYBA B'!M62</f>
        <v>0</v>
      </c>
      <c r="N62" s="44">
        <f>'FYBA B'!N62</f>
        <v>0</v>
      </c>
      <c r="O62" s="44">
        <f>'FYBA B'!O62</f>
        <v>0</v>
      </c>
      <c r="P62" s="38">
        <f>'FYBA B'!P62</f>
        <v>3</v>
      </c>
      <c r="Q62" s="38" t="str">
        <f>'FYBA B'!Q62</f>
        <v/>
      </c>
      <c r="R62" s="38">
        <f>'FYBA B'!R62</f>
        <v>0</v>
      </c>
      <c r="S62" s="38" t="str">
        <f>'FYBA B'!S62</f>
        <v/>
      </c>
      <c r="T62" s="38">
        <f>'FYBA B'!T62</f>
        <v>0</v>
      </c>
    </row>
    <row r="63" spans="1:20" ht="22.5" customHeight="1">
      <c r="A63" s="34">
        <f>'FYBA B'!A63</f>
        <v>207</v>
      </c>
      <c r="B63" s="43" t="str">
        <f>'FYBA B'!B63</f>
        <v>NIRANJAN ABHIRAMI</v>
      </c>
      <c r="C63" s="36" t="str">
        <f>'FYBA B'!C63</f>
        <v>Hindi</v>
      </c>
      <c r="D63" s="36" t="str">
        <f>'FYBA B'!D63</f>
        <v>Sociology</v>
      </c>
      <c r="E63" s="36" t="str">
        <f>'FYBA B'!E63</f>
        <v>Economics</v>
      </c>
      <c r="F63" s="44">
        <f>'FYBA B'!F63</f>
        <v>3</v>
      </c>
      <c r="G63" s="44">
        <f>'FYBA B'!G63</f>
        <v>0</v>
      </c>
      <c r="H63" s="38">
        <f>'FYBA B'!H63</f>
        <v>3</v>
      </c>
      <c r="I63" s="38">
        <f>'FYBA B'!I63</f>
        <v>2</v>
      </c>
      <c r="J63" s="44">
        <f>'FYBA B'!J63</f>
        <v>5</v>
      </c>
      <c r="K63" s="40">
        <f>'FYBA B'!K63</f>
        <v>7</v>
      </c>
      <c r="L63" s="44">
        <f>'FYBA B'!L63</f>
        <v>1</v>
      </c>
      <c r="M63" s="44">
        <f>'FYBA B'!M63</f>
        <v>0</v>
      </c>
      <c r="N63" s="44">
        <f>'FYBA B'!N63</f>
        <v>0</v>
      </c>
      <c r="O63" s="44">
        <f>'FYBA B'!O63</f>
        <v>0</v>
      </c>
      <c r="P63" s="38" t="str">
        <f>'FYBA B'!P63</f>
        <v/>
      </c>
      <c r="Q63" s="38">
        <f>'FYBA B'!Q63</f>
        <v>3</v>
      </c>
      <c r="R63" s="38">
        <f>'FYBA B'!R63</f>
        <v>0</v>
      </c>
      <c r="S63" s="38" t="str">
        <f>'FYBA B'!S63</f>
        <v/>
      </c>
      <c r="T63" s="38">
        <f>'FYBA B'!T63</f>
        <v>0</v>
      </c>
    </row>
    <row r="64" spans="1:20" ht="22.5" customHeight="1">
      <c r="A64" s="34">
        <f>'FYBA B'!A64</f>
        <v>208</v>
      </c>
      <c r="B64" s="43" t="str">
        <f>'FYBA B'!B64</f>
        <v>PANDEY VISHWESH MITHILESHKUMAR</v>
      </c>
      <c r="C64" s="36" t="str">
        <f>'FYBA B'!C64</f>
        <v>Hindi</v>
      </c>
      <c r="D64" s="36" t="str">
        <f>'FYBA B'!D64</f>
        <v>Sociology</v>
      </c>
      <c r="E64" s="36" t="str">
        <f>'FYBA B'!E64</f>
        <v>History</v>
      </c>
      <c r="F64" s="44">
        <f>'FYBA B'!F64</f>
        <v>6</v>
      </c>
      <c r="G64" s="44">
        <f>'FYBA B'!G64</f>
        <v>0</v>
      </c>
      <c r="H64" s="38">
        <f>'FYBA B'!H64</f>
        <v>6</v>
      </c>
      <c r="I64" s="38">
        <f>'FYBA B'!I64</f>
        <v>2</v>
      </c>
      <c r="J64" s="44">
        <f>'FYBA B'!J64</f>
        <v>8</v>
      </c>
      <c r="K64" s="40">
        <f>'FYBA B'!K64</f>
        <v>10</v>
      </c>
      <c r="L64" s="44">
        <f>'FYBA B'!L64</f>
        <v>5</v>
      </c>
      <c r="M64" s="44">
        <f>'FYBA B'!M64</f>
        <v>0</v>
      </c>
      <c r="N64" s="44">
        <f>'FYBA B'!N64</f>
        <v>0</v>
      </c>
      <c r="O64" s="44">
        <f>'FYBA B'!O64</f>
        <v>0</v>
      </c>
      <c r="P64" s="38">
        <f>'FYBA B'!P64</f>
        <v>5</v>
      </c>
      <c r="Q64" s="38" t="str">
        <f>'FYBA B'!Q64</f>
        <v/>
      </c>
      <c r="R64" s="38">
        <f>'FYBA B'!R64</f>
        <v>0</v>
      </c>
      <c r="S64" s="38" t="str">
        <f>'FYBA B'!S64</f>
        <v/>
      </c>
      <c r="T64" s="38">
        <f>'FYBA B'!T64</f>
        <v>0</v>
      </c>
    </row>
    <row r="65" spans="1:20" ht="22.5" customHeight="1">
      <c r="A65" s="34">
        <f>'FYBA B'!A65</f>
        <v>209</v>
      </c>
      <c r="B65" s="43" t="str">
        <f>'FYBA B'!B65</f>
        <v>PATEL ALINA AKTHAR</v>
      </c>
      <c r="C65" s="36" t="str">
        <f>'FYBA B'!C65</f>
        <v>Hindi</v>
      </c>
      <c r="D65" s="36" t="str">
        <f>'FYBA B'!D65</f>
        <v>Sociology</v>
      </c>
      <c r="E65" s="36" t="str">
        <f>'FYBA B'!E65</f>
        <v>History</v>
      </c>
      <c r="F65" s="44">
        <f>'FYBA B'!F65</f>
        <v>5</v>
      </c>
      <c r="G65" s="44">
        <f>'FYBA B'!G65</f>
        <v>0</v>
      </c>
      <c r="H65" s="38">
        <f>'FYBA B'!H65</f>
        <v>5</v>
      </c>
      <c r="I65" s="38">
        <f>'FYBA B'!I65</f>
        <v>1</v>
      </c>
      <c r="J65" s="44">
        <f>'FYBA B'!J65</f>
        <v>7</v>
      </c>
      <c r="K65" s="40">
        <f>'FYBA B'!K65</f>
        <v>8</v>
      </c>
      <c r="L65" s="44">
        <f>'FYBA B'!L65</f>
        <v>5</v>
      </c>
      <c r="M65" s="44">
        <f>'FYBA B'!M65</f>
        <v>0</v>
      </c>
      <c r="N65" s="44">
        <f>'FYBA B'!N65</f>
        <v>0</v>
      </c>
      <c r="O65" s="44">
        <f>'FYBA B'!O65</f>
        <v>0</v>
      </c>
      <c r="P65" s="38">
        <f>'FYBA B'!P65</f>
        <v>5</v>
      </c>
      <c r="Q65" s="38" t="str">
        <f>'FYBA B'!Q65</f>
        <v/>
      </c>
      <c r="R65" s="38">
        <f>'FYBA B'!R65</f>
        <v>0</v>
      </c>
      <c r="S65" s="38" t="str">
        <f>'FYBA B'!S65</f>
        <v/>
      </c>
      <c r="T65" s="38">
        <f>'FYBA B'!T65</f>
        <v>0</v>
      </c>
    </row>
    <row r="66" spans="1:20" ht="22.5" customHeight="1">
      <c r="A66" s="34">
        <f>'FYBA B'!A66</f>
        <v>210</v>
      </c>
      <c r="B66" s="43" t="str">
        <f>'FYBA B'!B66</f>
        <v>PATEL BELITA EDWARD</v>
      </c>
      <c r="C66" s="36" t="str">
        <f>'FYBA B'!C66</f>
        <v>Hindi</v>
      </c>
      <c r="D66" s="36" t="str">
        <f>'FYBA B'!D66</f>
        <v>Sociology</v>
      </c>
      <c r="E66" s="36" t="str">
        <f>'FYBA B'!E66</f>
        <v>History</v>
      </c>
      <c r="F66" s="44">
        <f>'FYBA B'!F66</f>
        <v>1</v>
      </c>
      <c r="G66" s="44">
        <f>'FYBA B'!G66</f>
        <v>0</v>
      </c>
      <c r="H66" s="38">
        <f>'FYBA B'!H66</f>
        <v>1</v>
      </c>
      <c r="I66" s="38">
        <f>'FYBA B'!I66</f>
        <v>1</v>
      </c>
      <c r="J66" s="44">
        <f>'FYBA B'!J66</f>
        <v>1</v>
      </c>
      <c r="K66" s="40">
        <f>'FYBA B'!K66</f>
        <v>2</v>
      </c>
      <c r="L66" s="44">
        <f>'FYBA B'!L66</f>
        <v>1</v>
      </c>
      <c r="M66" s="44">
        <f>'FYBA B'!M66</f>
        <v>0</v>
      </c>
      <c r="N66" s="44">
        <f>'FYBA B'!N66</f>
        <v>0</v>
      </c>
      <c r="O66" s="44">
        <f>'FYBA B'!O66</f>
        <v>0</v>
      </c>
      <c r="P66" s="38">
        <f>'FYBA B'!P66</f>
        <v>3</v>
      </c>
      <c r="Q66" s="38" t="str">
        <f>'FYBA B'!Q66</f>
        <v/>
      </c>
      <c r="R66" s="38">
        <f>'FYBA B'!R66</f>
        <v>0</v>
      </c>
      <c r="S66" s="38" t="str">
        <f>'FYBA B'!S66</f>
        <v/>
      </c>
      <c r="T66" s="38">
        <f>'FYBA B'!T66</f>
        <v>0</v>
      </c>
    </row>
    <row r="67" spans="1:20" ht="22.5" customHeight="1">
      <c r="A67" s="34">
        <f>'FYBA B'!A67</f>
        <v>211</v>
      </c>
      <c r="B67" s="43" t="str">
        <f>'FYBA B'!B67</f>
        <v>PAUL SHANIA ANTHONY</v>
      </c>
      <c r="C67" s="36" t="str">
        <f>'FYBA B'!C67</f>
        <v>Hindi</v>
      </c>
      <c r="D67" s="36" t="str">
        <f>'FYBA B'!D67</f>
        <v>Sociology</v>
      </c>
      <c r="E67" s="36" t="str">
        <f>'FYBA B'!E67</f>
        <v>History</v>
      </c>
      <c r="F67" s="44">
        <f>'FYBA B'!F67</f>
        <v>5</v>
      </c>
      <c r="G67" s="44">
        <f>'FYBA B'!G67</f>
        <v>0</v>
      </c>
      <c r="H67" s="38">
        <f>'FYBA B'!H67</f>
        <v>5</v>
      </c>
      <c r="I67" s="38">
        <f>'FYBA B'!I67</f>
        <v>2</v>
      </c>
      <c r="J67" s="44">
        <f>'FYBA B'!J67</f>
        <v>8</v>
      </c>
      <c r="K67" s="40">
        <f>'FYBA B'!K67</f>
        <v>10</v>
      </c>
      <c r="L67" s="44">
        <f>'FYBA B'!L67</f>
        <v>4</v>
      </c>
      <c r="M67" s="44">
        <f>'FYBA B'!M67</f>
        <v>0</v>
      </c>
      <c r="N67" s="44">
        <f>'FYBA B'!N67</f>
        <v>0</v>
      </c>
      <c r="O67" s="44">
        <f>'FYBA B'!O67</f>
        <v>0</v>
      </c>
      <c r="P67" s="38">
        <f>'FYBA B'!P67</f>
        <v>4</v>
      </c>
      <c r="Q67" s="38" t="str">
        <f>'FYBA B'!Q67</f>
        <v/>
      </c>
      <c r="R67" s="38">
        <f>'FYBA B'!R67</f>
        <v>0</v>
      </c>
      <c r="S67" s="38" t="str">
        <f>'FYBA B'!S67</f>
        <v/>
      </c>
      <c r="T67" s="38">
        <f>'FYBA B'!T67</f>
        <v>0</v>
      </c>
    </row>
    <row r="68" spans="1:20" ht="22.5" customHeight="1">
      <c r="A68" s="34">
        <f>'FYBA B'!A68</f>
        <v>212</v>
      </c>
      <c r="B68" s="43" t="str">
        <f>'FYBA B'!B68</f>
        <v>PEERBHOY AFSHA SHAFI</v>
      </c>
      <c r="C68" s="36" t="str">
        <f>'FYBA B'!C68</f>
        <v>Hindi</v>
      </c>
      <c r="D68" s="36" t="str">
        <f>'FYBA B'!D68</f>
        <v>Sociology</v>
      </c>
      <c r="E68" s="36" t="str">
        <f>'FYBA B'!E68</f>
        <v>History</v>
      </c>
      <c r="F68" s="44">
        <f>'FYBA B'!F68</f>
        <v>3</v>
      </c>
      <c r="G68" s="44">
        <f>'FYBA B'!G68</f>
        <v>0</v>
      </c>
      <c r="H68" s="38">
        <f>'FYBA B'!H68</f>
        <v>3</v>
      </c>
      <c r="I68" s="38">
        <f>'FYBA B'!I68</f>
        <v>2</v>
      </c>
      <c r="J68" s="44">
        <f>'FYBA B'!J68</f>
        <v>5</v>
      </c>
      <c r="K68" s="40">
        <f>'FYBA B'!K68</f>
        <v>7</v>
      </c>
      <c r="L68" s="44">
        <f>'FYBA B'!L68</f>
        <v>3</v>
      </c>
      <c r="M68" s="44">
        <f>'FYBA B'!M68</f>
        <v>0</v>
      </c>
      <c r="N68" s="44">
        <f>'FYBA B'!N68</f>
        <v>0</v>
      </c>
      <c r="O68" s="44">
        <f>'FYBA B'!O68</f>
        <v>0</v>
      </c>
      <c r="P68" s="38">
        <f>'FYBA B'!P68</f>
        <v>5</v>
      </c>
      <c r="Q68" s="38" t="str">
        <f>'FYBA B'!Q68</f>
        <v/>
      </c>
      <c r="R68" s="38">
        <f>'FYBA B'!R68</f>
        <v>0</v>
      </c>
      <c r="S68" s="38" t="str">
        <f>'FYBA B'!S68</f>
        <v/>
      </c>
      <c r="T68" s="38">
        <f>'FYBA B'!T68</f>
        <v>0</v>
      </c>
    </row>
    <row r="69" spans="1:20" ht="22.5" customHeight="1">
      <c r="A69" s="34">
        <f>'FYBA B'!A69</f>
        <v>213</v>
      </c>
      <c r="B69" s="43" t="str">
        <f>'FYBA B'!B69</f>
        <v>PEREIRA TRACY AUGUSTIN</v>
      </c>
      <c r="C69" s="36" t="str">
        <f>'FYBA B'!C69</f>
        <v>Hindi</v>
      </c>
      <c r="D69" s="36" t="str">
        <f>'FYBA B'!D69</f>
        <v>Sociology</v>
      </c>
      <c r="E69" s="36" t="str">
        <f>'FYBA B'!E69</f>
        <v>History</v>
      </c>
      <c r="F69" s="44">
        <f>'FYBA B'!F69</f>
        <v>4</v>
      </c>
      <c r="G69" s="44">
        <f>'FYBA B'!G69</f>
        <v>0</v>
      </c>
      <c r="H69" s="38">
        <f>'FYBA B'!H69</f>
        <v>4</v>
      </c>
      <c r="I69" s="38">
        <f>'FYBA B'!I69</f>
        <v>2</v>
      </c>
      <c r="J69" s="44">
        <f>'FYBA B'!J69</f>
        <v>6</v>
      </c>
      <c r="K69" s="40">
        <f>'FYBA B'!K69</f>
        <v>8</v>
      </c>
      <c r="L69" s="44">
        <f>'FYBA B'!L69</f>
        <v>4</v>
      </c>
      <c r="M69" s="44">
        <f>'FYBA B'!M69</f>
        <v>0</v>
      </c>
      <c r="N69" s="44">
        <f>'FYBA B'!N69</f>
        <v>0</v>
      </c>
      <c r="O69" s="44">
        <f>'FYBA B'!O69</f>
        <v>0</v>
      </c>
      <c r="P69" s="38">
        <f>'FYBA B'!P69</f>
        <v>5</v>
      </c>
      <c r="Q69" s="38" t="str">
        <f>'FYBA B'!Q69</f>
        <v/>
      </c>
      <c r="R69" s="38">
        <f>'FYBA B'!R69</f>
        <v>0</v>
      </c>
      <c r="S69" s="38" t="str">
        <f>'FYBA B'!S69</f>
        <v/>
      </c>
      <c r="T69" s="38">
        <f>'FYBA B'!T69</f>
        <v>0</v>
      </c>
    </row>
    <row r="70" spans="1:20" ht="22.5" customHeight="1">
      <c r="A70" s="34">
        <f>'FYBA B'!A70</f>
        <v>214</v>
      </c>
      <c r="B70" s="43" t="str">
        <f>'FYBA B'!B70</f>
        <v>PHILLIPS SUMATHI MICHAEL</v>
      </c>
      <c r="C70" s="36" t="str">
        <f>'FYBA B'!C70</f>
        <v>Hindi</v>
      </c>
      <c r="D70" s="36" t="str">
        <f>'FYBA B'!D70</f>
        <v>Sociology</v>
      </c>
      <c r="E70" s="36" t="str">
        <f>'FYBA B'!E70</f>
        <v>History</v>
      </c>
      <c r="F70" s="44">
        <f>'FYBA B'!F70</f>
        <v>5</v>
      </c>
      <c r="G70" s="44">
        <f>'FYBA B'!G70</f>
        <v>0</v>
      </c>
      <c r="H70" s="38">
        <f>'FYBA B'!H70</f>
        <v>5</v>
      </c>
      <c r="I70" s="38">
        <f>'FYBA B'!I70</f>
        <v>2</v>
      </c>
      <c r="J70" s="44">
        <f>'FYBA B'!J70</f>
        <v>7</v>
      </c>
      <c r="K70" s="40">
        <f>'FYBA B'!K70</f>
        <v>9</v>
      </c>
      <c r="L70" s="44">
        <f>'FYBA B'!L70</f>
        <v>3</v>
      </c>
      <c r="M70" s="44">
        <f>'FYBA B'!M70</f>
        <v>0</v>
      </c>
      <c r="N70" s="44">
        <f>'FYBA B'!N70</f>
        <v>0</v>
      </c>
      <c r="O70" s="44">
        <f>'FYBA B'!O70</f>
        <v>0</v>
      </c>
      <c r="P70" s="38">
        <f>'FYBA B'!P70</f>
        <v>5</v>
      </c>
      <c r="Q70" s="38" t="str">
        <f>'FYBA B'!Q70</f>
        <v/>
      </c>
      <c r="R70" s="38">
        <f>'FYBA B'!R70</f>
        <v>0</v>
      </c>
      <c r="S70" s="38" t="str">
        <f>'FYBA B'!S70</f>
        <v/>
      </c>
      <c r="T70" s="38">
        <f>'FYBA B'!T70</f>
        <v>0</v>
      </c>
    </row>
    <row r="71" spans="1:20" ht="22.5" customHeight="1">
      <c r="A71" s="34">
        <f>'FYBA B'!A71</f>
        <v>215</v>
      </c>
      <c r="B71" s="43" t="str">
        <f>'FYBA B'!B71</f>
        <v>PINTO NINOSHKA GOSWIN</v>
      </c>
      <c r="C71" s="36" t="str">
        <f>'FYBA B'!C71</f>
        <v>Hindi</v>
      </c>
      <c r="D71" s="36" t="str">
        <f>'FYBA B'!D71</f>
        <v>Sociology</v>
      </c>
      <c r="E71" s="36" t="str">
        <f>'FYBA B'!E71</f>
        <v>Economics</v>
      </c>
      <c r="F71" s="44">
        <f>'FYBA B'!F71</f>
        <v>6</v>
      </c>
      <c r="G71" s="44">
        <f>'FYBA B'!G71</f>
        <v>0</v>
      </c>
      <c r="H71" s="38">
        <f>'FYBA B'!H71</f>
        <v>6</v>
      </c>
      <c r="I71" s="38">
        <f>'FYBA B'!I71</f>
        <v>2</v>
      </c>
      <c r="J71" s="44">
        <f>'FYBA B'!J71</f>
        <v>7</v>
      </c>
      <c r="K71" s="40">
        <f>'FYBA B'!K71</f>
        <v>9</v>
      </c>
      <c r="L71" s="44">
        <f>'FYBA B'!L71</f>
        <v>5</v>
      </c>
      <c r="M71" s="44">
        <f>'FYBA B'!M71</f>
        <v>0</v>
      </c>
      <c r="N71" s="44">
        <f>'FYBA B'!N71</f>
        <v>0</v>
      </c>
      <c r="O71" s="44">
        <f>'FYBA B'!O71</f>
        <v>0</v>
      </c>
      <c r="P71" s="38" t="str">
        <f>'FYBA B'!P71</f>
        <v/>
      </c>
      <c r="Q71" s="38">
        <f>'FYBA B'!Q71</f>
        <v>3</v>
      </c>
      <c r="R71" s="38">
        <f>'FYBA B'!R71</f>
        <v>0</v>
      </c>
      <c r="S71" s="38" t="str">
        <f>'FYBA B'!S71</f>
        <v/>
      </c>
      <c r="T71" s="38">
        <f>'FYBA B'!T71</f>
        <v>0</v>
      </c>
    </row>
    <row r="72" spans="1:20" ht="22.5" customHeight="1">
      <c r="A72" s="34">
        <f>'FYBA B'!A72</f>
        <v>216</v>
      </c>
      <c r="B72" s="43" t="str">
        <f>'FYBA B'!B72</f>
        <v>PINTO SHARLENE BRIAN</v>
      </c>
      <c r="C72" s="36" t="str">
        <f>'FYBA B'!C72</f>
        <v>Hindi</v>
      </c>
      <c r="D72" s="36" t="str">
        <f>'FYBA B'!D72</f>
        <v>Sociology</v>
      </c>
      <c r="E72" s="36" t="str">
        <f>'FYBA B'!E72</f>
        <v>History</v>
      </c>
      <c r="F72" s="44">
        <f>'FYBA B'!F72</f>
        <v>2</v>
      </c>
      <c r="G72" s="44">
        <f>'FYBA B'!G72</f>
        <v>0</v>
      </c>
      <c r="H72" s="38">
        <f>'FYBA B'!H72</f>
        <v>2</v>
      </c>
      <c r="I72" s="38">
        <f>'FYBA B'!I72</f>
        <v>1</v>
      </c>
      <c r="J72" s="44">
        <f>'FYBA B'!J72</f>
        <v>5</v>
      </c>
      <c r="K72" s="40">
        <f>'FYBA B'!K72</f>
        <v>6</v>
      </c>
      <c r="L72" s="44">
        <f>'FYBA B'!L72</f>
        <v>4</v>
      </c>
      <c r="M72" s="44">
        <f>'FYBA B'!M72</f>
        <v>0</v>
      </c>
      <c r="N72" s="44">
        <f>'FYBA B'!N72</f>
        <v>0</v>
      </c>
      <c r="O72" s="44">
        <f>'FYBA B'!O72</f>
        <v>0</v>
      </c>
      <c r="P72" s="38">
        <f>'FYBA B'!P72</f>
        <v>2</v>
      </c>
      <c r="Q72" s="38" t="str">
        <f>'FYBA B'!Q72</f>
        <v/>
      </c>
      <c r="R72" s="38">
        <f>'FYBA B'!R72</f>
        <v>0</v>
      </c>
      <c r="S72" s="38" t="str">
        <f>'FYBA B'!S72</f>
        <v/>
      </c>
      <c r="T72" s="38">
        <f>'FYBA B'!T72</f>
        <v>0</v>
      </c>
    </row>
    <row r="73" spans="1:20" ht="22.5" customHeight="1">
      <c r="A73" s="34">
        <f>'FYBA B'!A73</f>
        <v>217</v>
      </c>
      <c r="B73" s="43" t="str">
        <f>'FYBA B'!B73</f>
        <v>PUJARI MAHESHWARI NARSING</v>
      </c>
      <c r="C73" s="36" t="str">
        <f>'FYBA B'!C73</f>
        <v>Hindi</v>
      </c>
      <c r="D73" s="36" t="str">
        <f>'FYBA B'!D73</f>
        <v>Sociology</v>
      </c>
      <c r="E73" s="36" t="str">
        <f>'FYBA B'!E73</f>
        <v>Economics</v>
      </c>
      <c r="F73" s="44">
        <f>'FYBA B'!F73</f>
        <v>3</v>
      </c>
      <c r="G73" s="44">
        <f>'FYBA B'!G73</f>
        <v>0</v>
      </c>
      <c r="H73" s="38">
        <f>'FYBA B'!H73</f>
        <v>3</v>
      </c>
      <c r="I73" s="38">
        <f>'FYBA B'!I73</f>
        <v>2</v>
      </c>
      <c r="J73" s="44">
        <f>'FYBA B'!J73</f>
        <v>3</v>
      </c>
      <c r="K73" s="40">
        <f>'FYBA B'!K73</f>
        <v>5</v>
      </c>
      <c r="L73" s="44">
        <f>'FYBA B'!L73</f>
        <v>3</v>
      </c>
      <c r="M73" s="44">
        <f>'FYBA B'!M73</f>
        <v>0</v>
      </c>
      <c r="N73" s="44">
        <f>'FYBA B'!N73</f>
        <v>0</v>
      </c>
      <c r="O73" s="44">
        <f>'FYBA B'!O73</f>
        <v>0</v>
      </c>
      <c r="P73" s="38" t="str">
        <f>'FYBA B'!P73</f>
        <v/>
      </c>
      <c r="Q73" s="38">
        <f>'FYBA B'!Q73</f>
        <v>2</v>
      </c>
      <c r="R73" s="38">
        <f>'FYBA B'!R73</f>
        <v>0</v>
      </c>
      <c r="S73" s="38" t="str">
        <f>'FYBA B'!S73</f>
        <v/>
      </c>
      <c r="T73" s="38">
        <f>'FYBA B'!T73</f>
        <v>0</v>
      </c>
    </row>
    <row r="74" spans="1:20" ht="22.5" customHeight="1">
      <c r="A74" s="34">
        <f>'FYBA B'!A74</f>
        <v>218</v>
      </c>
      <c r="B74" s="43" t="str">
        <f>'FYBA B'!B74</f>
        <v>QUADROS CELESTINE PATRICK</v>
      </c>
      <c r="C74" s="36" t="str">
        <f>'FYBA B'!C74</f>
        <v>Hindi</v>
      </c>
      <c r="D74" s="36" t="str">
        <f>'FYBA B'!D74</f>
        <v>Sociology</v>
      </c>
      <c r="E74" s="36" t="str">
        <f>'FYBA B'!E74</f>
        <v>History</v>
      </c>
      <c r="F74" s="44">
        <f>'FYBA B'!F74</f>
        <v>6</v>
      </c>
      <c r="G74" s="44">
        <f>'FYBA B'!G74</f>
        <v>0</v>
      </c>
      <c r="H74" s="38">
        <f>'FYBA B'!H74</f>
        <v>6</v>
      </c>
      <c r="I74" s="38">
        <f>'FYBA B'!I74</f>
        <v>2</v>
      </c>
      <c r="J74" s="44">
        <f>'FYBA B'!J74</f>
        <v>8</v>
      </c>
      <c r="K74" s="40">
        <f>'FYBA B'!K74</f>
        <v>10</v>
      </c>
      <c r="L74" s="44">
        <f>'FYBA B'!L74</f>
        <v>4</v>
      </c>
      <c r="M74" s="44">
        <f>'FYBA B'!M74</f>
        <v>0</v>
      </c>
      <c r="N74" s="44">
        <f>'FYBA B'!N74</f>
        <v>0</v>
      </c>
      <c r="O74" s="44">
        <f>'FYBA B'!O74</f>
        <v>0</v>
      </c>
      <c r="P74" s="38">
        <f>'FYBA B'!P74</f>
        <v>5</v>
      </c>
      <c r="Q74" s="38" t="str">
        <f>'FYBA B'!Q74</f>
        <v/>
      </c>
      <c r="R74" s="38">
        <f>'FYBA B'!R74</f>
        <v>0</v>
      </c>
      <c r="S74" s="38" t="str">
        <f>'FYBA B'!S74</f>
        <v/>
      </c>
      <c r="T74" s="38">
        <f>'FYBA B'!T74</f>
        <v>0</v>
      </c>
    </row>
    <row r="75" spans="1:20" ht="22.5" customHeight="1">
      <c r="A75" s="34">
        <f>'FYBA B'!A75</f>
        <v>219</v>
      </c>
      <c r="B75" s="43" t="str">
        <f>'FYBA B'!B75</f>
        <v>RAO STEVEN SHIVAPRASAD</v>
      </c>
      <c r="C75" s="36" t="str">
        <f>'FYBA B'!C75</f>
        <v>Hindi</v>
      </c>
      <c r="D75" s="36" t="str">
        <f>'FYBA B'!D75</f>
        <v>Sociology</v>
      </c>
      <c r="E75" s="36" t="str">
        <f>'FYBA B'!E75</f>
        <v>Economics</v>
      </c>
      <c r="F75" s="44">
        <f>'FYBA B'!F75</f>
        <v>3</v>
      </c>
      <c r="G75" s="44">
        <f>'FYBA B'!G75</f>
        <v>0</v>
      </c>
      <c r="H75" s="38">
        <f>'FYBA B'!H75</f>
        <v>3</v>
      </c>
      <c r="I75" s="38">
        <f>'FYBA B'!I75</f>
        <v>0</v>
      </c>
      <c r="J75" s="44">
        <f>'FYBA B'!J75</f>
        <v>6</v>
      </c>
      <c r="K75" s="40">
        <f>'FYBA B'!K75</f>
        <v>6</v>
      </c>
      <c r="L75" s="44">
        <f>'FYBA B'!L75</f>
        <v>4</v>
      </c>
      <c r="M75" s="44">
        <f>'FYBA B'!M75</f>
        <v>0</v>
      </c>
      <c r="N75" s="44">
        <f>'FYBA B'!N75</f>
        <v>0</v>
      </c>
      <c r="O75" s="44">
        <f>'FYBA B'!O75</f>
        <v>0</v>
      </c>
      <c r="P75" s="38" t="str">
        <f>'FYBA B'!P75</f>
        <v/>
      </c>
      <c r="Q75" s="38">
        <f>'FYBA B'!Q75</f>
        <v>3</v>
      </c>
      <c r="R75" s="38">
        <f>'FYBA B'!R75</f>
        <v>0</v>
      </c>
      <c r="S75" s="38" t="str">
        <f>'FYBA B'!S75</f>
        <v/>
      </c>
      <c r="T75" s="38">
        <f>'FYBA B'!T75</f>
        <v>0</v>
      </c>
    </row>
    <row r="76" spans="1:20" ht="22.5" customHeight="1">
      <c r="A76" s="34">
        <f>'FYBA B'!A76</f>
        <v>220</v>
      </c>
      <c r="B76" s="43" t="str">
        <f>'FYBA B'!B76</f>
        <v>RODRIGUES ANDERSON ANTHONY</v>
      </c>
      <c r="C76" s="36" t="str">
        <f>'FYBA B'!C76</f>
        <v>Hindi</v>
      </c>
      <c r="D76" s="36" t="str">
        <f>'FYBA B'!D76</f>
        <v>Sociology</v>
      </c>
      <c r="E76" s="36" t="str">
        <f>'FYBA B'!E76</f>
        <v>History</v>
      </c>
      <c r="F76" s="44">
        <f>'FYBA B'!F76</f>
        <v>6</v>
      </c>
      <c r="G76" s="44">
        <f>'FYBA B'!G76</f>
        <v>0</v>
      </c>
      <c r="H76" s="38">
        <f>'FYBA B'!H76</f>
        <v>6</v>
      </c>
      <c r="I76" s="38">
        <f>'FYBA B'!I76</f>
        <v>2</v>
      </c>
      <c r="J76" s="44">
        <f>'FYBA B'!J76</f>
        <v>8</v>
      </c>
      <c r="K76" s="40">
        <f>'FYBA B'!K76</f>
        <v>10</v>
      </c>
      <c r="L76" s="44">
        <f>'FYBA B'!L76</f>
        <v>5</v>
      </c>
      <c r="M76" s="44">
        <f>'FYBA B'!M76</f>
        <v>0</v>
      </c>
      <c r="N76" s="44">
        <f>'FYBA B'!N76</f>
        <v>0</v>
      </c>
      <c r="O76" s="44">
        <f>'FYBA B'!O76</f>
        <v>0</v>
      </c>
      <c r="P76" s="38">
        <f>'FYBA B'!P76</f>
        <v>5</v>
      </c>
      <c r="Q76" s="38" t="str">
        <f>'FYBA B'!Q76</f>
        <v/>
      </c>
      <c r="R76" s="38">
        <f>'FYBA B'!R76</f>
        <v>0</v>
      </c>
      <c r="S76" s="38" t="str">
        <f>'FYBA B'!S76</f>
        <v/>
      </c>
      <c r="T76" s="38">
        <f>'FYBA B'!T76</f>
        <v>0</v>
      </c>
    </row>
    <row r="77" spans="1:20" ht="22.5" customHeight="1">
      <c r="A77" s="34">
        <f>'FYBA B'!A77</f>
        <v>221</v>
      </c>
      <c r="B77" s="43" t="str">
        <f>'FYBA B'!B77</f>
        <v>ROMER WARREN SAVIO</v>
      </c>
      <c r="C77" s="36" t="str">
        <f>'FYBA B'!C77</f>
        <v>French</v>
      </c>
      <c r="D77" s="36" t="str">
        <f>'FYBA B'!D77</f>
        <v>Sociology</v>
      </c>
      <c r="E77" s="36" t="str">
        <f>'FYBA B'!E77</f>
        <v>Economics</v>
      </c>
      <c r="F77" s="44">
        <f>'FYBA B'!F77</f>
        <v>3</v>
      </c>
      <c r="G77" s="44">
        <f>'FYBA B'!G77</f>
        <v>0</v>
      </c>
      <c r="H77" s="38">
        <f>'FYBA B'!H77</f>
        <v>3</v>
      </c>
      <c r="I77" s="38">
        <f>'FYBA B'!I77</f>
        <v>1</v>
      </c>
      <c r="J77" s="44">
        <f>'FYBA B'!J77</f>
        <v>5</v>
      </c>
      <c r="K77" s="40">
        <f>'FYBA B'!K77</f>
        <v>6</v>
      </c>
      <c r="L77" s="44">
        <f>'FYBA B'!L77</f>
        <v>3</v>
      </c>
      <c r="M77" s="44">
        <f>'FYBA B'!M77</f>
        <v>0</v>
      </c>
      <c r="N77" s="44">
        <f>'FYBA B'!N77</f>
        <v>0</v>
      </c>
      <c r="O77" s="44">
        <f>'FYBA B'!O77</f>
        <v>0</v>
      </c>
      <c r="P77" s="38" t="str">
        <f>'FYBA B'!P77</f>
        <v/>
      </c>
      <c r="Q77" s="38">
        <f>'FYBA B'!Q77</f>
        <v>1</v>
      </c>
      <c r="R77" s="38" t="str">
        <f>'FYBA B'!R77</f>
        <v/>
      </c>
      <c r="S77" s="38">
        <f>'FYBA B'!S77</f>
        <v>0</v>
      </c>
      <c r="T77" s="38">
        <f>'FYBA B'!T77</f>
        <v>0</v>
      </c>
    </row>
    <row r="78" spans="1:20" ht="22.5" customHeight="1">
      <c r="A78" s="34">
        <f>'FYBA B'!A78</f>
        <v>222</v>
      </c>
      <c r="B78" s="43" t="str">
        <f>'FYBA B'!B78</f>
        <v>SEQUEIRA RONICA RACHEL</v>
      </c>
      <c r="C78" s="36" t="str">
        <f>'FYBA B'!C78</f>
        <v>Hindi</v>
      </c>
      <c r="D78" s="36" t="str">
        <f>'FYBA B'!D78</f>
        <v>Sociology</v>
      </c>
      <c r="E78" s="36" t="str">
        <f>'FYBA B'!E78</f>
        <v>History</v>
      </c>
      <c r="F78" s="44">
        <f>'FYBA B'!F78</f>
        <v>4</v>
      </c>
      <c r="G78" s="44">
        <f>'FYBA B'!G78</f>
        <v>0</v>
      </c>
      <c r="H78" s="38">
        <f>'FYBA B'!H78</f>
        <v>4</v>
      </c>
      <c r="I78" s="38">
        <f>'FYBA B'!I78</f>
        <v>0</v>
      </c>
      <c r="J78" s="44">
        <f>'FYBA B'!J78</f>
        <v>3</v>
      </c>
      <c r="K78" s="40">
        <f>'FYBA B'!K78</f>
        <v>3</v>
      </c>
      <c r="L78" s="44">
        <f>'FYBA B'!L78</f>
        <v>3</v>
      </c>
      <c r="M78" s="44">
        <f>'FYBA B'!M78</f>
        <v>0</v>
      </c>
      <c r="N78" s="44">
        <f>'FYBA B'!N78</f>
        <v>0</v>
      </c>
      <c r="O78" s="44">
        <f>'FYBA B'!O78</f>
        <v>0</v>
      </c>
      <c r="P78" s="38">
        <f>'FYBA B'!P78</f>
        <v>2</v>
      </c>
      <c r="Q78" s="38" t="str">
        <f>'FYBA B'!Q78</f>
        <v/>
      </c>
      <c r="R78" s="38">
        <f>'FYBA B'!R78</f>
        <v>0</v>
      </c>
      <c r="S78" s="38" t="str">
        <f>'FYBA B'!S78</f>
        <v/>
      </c>
      <c r="T78" s="38">
        <f>'FYBA B'!T78</f>
        <v>0</v>
      </c>
    </row>
    <row r="79" spans="1:20" ht="22.5" customHeight="1">
      <c r="A79" s="34">
        <f>'FYBA B'!A79</f>
        <v>223</v>
      </c>
      <c r="B79" s="43" t="str">
        <f>'FYBA B'!B79</f>
        <v>SHAIKH NOORASABA SABIR</v>
      </c>
      <c r="C79" s="36" t="str">
        <f>'FYBA B'!C79</f>
        <v>Hindi</v>
      </c>
      <c r="D79" s="36" t="str">
        <f>'FYBA B'!D79</f>
        <v>Sociology</v>
      </c>
      <c r="E79" s="36" t="str">
        <f>'FYBA B'!E79</f>
        <v>History</v>
      </c>
      <c r="F79" s="44">
        <f>'FYBA B'!F79</f>
        <v>6</v>
      </c>
      <c r="G79" s="44">
        <f>'FYBA B'!G79</f>
        <v>0</v>
      </c>
      <c r="H79" s="38">
        <f>'FYBA B'!H79</f>
        <v>6</v>
      </c>
      <c r="I79" s="38">
        <f>'FYBA B'!I79</f>
        <v>1</v>
      </c>
      <c r="J79" s="44">
        <f>'FYBA B'!J79</f>
        <v>8</v>
      </c>
      <c r="K79" s="40">
        <f>'FYBA B'!K79</f>
        <v>9</v>
      </c>
      <c r="L79" s="44">
        <f>'FYBA B'!L79</f>
        <v>5</v>
      </c>
      <c r="M79" s="44">
        <f>'FYBA B'!M79</f>
        <v>0</v>
      </c>
      <c r="N79" s="44">
        <f>'FYBA B'!N79</f>
        <v>0</v>
      </c>
      <c r="O79" s="44">
        <f>'FYBA B'!O79</f>
        <v>0</v>
      </c>
      <c r="P79" s="38">
        <f>'FYBA B'!P79</f>
        <v>4</v>
      </c>
      <c r="Q79" s="38" t="str">
        <f>'FYBA B'!Q79</f>
        <v/>
      </c>
      <c r="R79" s="38">
        <f>'FYBA B'!R79</f>
        <v>0</v>
      </c>
      <c r="S79" s="38" t="str">
        <f>'FYBA B'!S79</f>
        <v/>
      </c>
      <c r="T79" s="38">
        <f>'FYBA B'!T79</f>
        <v>0</v>
      </c>
    </row>
    <row r="80" spans="1:20" ht="22.5" customHeight="1">
      <c r="A80" s="34">
        <f>'FYBA B'!A80</f>
        <v>224</v>
      </c>
      <c r="B80" s="43" t="str">
        <f>'FYBA B'!B80</f>
        <v>SHAIKH ZEBA IRFAN</v>
      </c>
      <c r="C80" s="36" t="str">
        <f>'FYBA B'!C80</f>
        <v>Hindi</v>
      </c>
      <c r="D80" s="36" t="str">
        <f>'FYBA B'!D80</f>
        <v>Sociology</v>
      </c>
      <c r="E80" s="36" t="str">
        <f>'FYBA B'!E80</f>
        <v>History</v>
      </c>
      <c r="F80" s="44">
        <f>'FYBA B'!F80</f>
        <v>3</v>
      </c>
      <c r="G80" s="44">
        <f>'FYBA B'!G80</f>
        <v>0</v>
      </c>
      <c r="H80" s="38">
        <f>'FYBA B'!H80</f>
        <v>3</v>
      </c>
      <c r="I80" s="38">
        <f>'FYBA B'!I80</f>
        <v>1</v>
      </c>
      <c r="J80" s="44">
        <f>'FYBA B'!J80</f>
        <v>4</v>
      </c>
      <c r="K80" s="40">
        <f>'FYBA B'!K80</f>
        <v>5</v>
      </c>
      <c r="L80" s="44">
        <f>'FYBA B'!L80</f>
        <v>4</v>
      </c>
      <c r="M80" s="44">
        <f>'FYBA B'!M80</f>
        <v>0</v>
      </c>
      <c r="N80" s="44">
        <f>'FYBA B'!N80</f>
        <v>0</v>
      </c>
      <c r="O80" s="44">
        <f>'FYBA B'!O80</f>
        <v>0</v>
      </c>
      <c r="P80" s="38">
        <f>'FYBA B'!P80</f>
        <v>2</v>
      </c>
      <c r="Q80" s="38" t="str">
        <f>'FYBA B'!Q80</f>
        <v/>
      </c>
      <c r="R80" s="38">
        <f>'FYBA B'!R80</f>
        <v>0</v>
      </c>
      <c r="S80" s="38" t="str">
        <f>'FYBA B'!S80</f>
        <v/>
      </c>
      <c r="T80" s="38">
        <f>'FYBA B'!T80</f>
        <v>0</v>
      </c>
    </row>
    <row r="81" spans="1:20" ht="22.5" customHeight="1">
      <c r="A81" s="34">
        <f>'FYBA B'!A81</f>
        <v>225</v>
      </c>
      <c r="B81" s="43" t="str">
        <f>'FYBA B'!B81</f>
        <v>SHUBHANGI SINGH</v>
      </c>
      <c r="C81" s="36" t="str">
        <f>'FYBA B'!C81</f>
        <v>Hindi</v>
      </c>
      <c r="D81" s="36" t="str">
        <f>'FYBA B'!D81</f>
        <v>Sociology</v>
      </c>
      <c r="E81" s="36" t="str">
        <f>'FYBA B'!E81</f>
        <v>Economics</v>
      </c>
      <c r="F81" s="44">
        <f>'FYBA B'!F81</f>
        <v>6</v>
      </c>
      <c r="G81" s="44">
        <f>'FYBA B'!G81</f>
        <v>0</v>
      </c>
      <c r="H81" s="38">
        <f>'FYBA B'!H81</f>
        <v>6</v>
      </c>
      <c r="I81" s="38">
        <f>'FYBA B'!I81</f>
        <v>2</v>
      </c>
      <c r="J81" s="44">
        <f>'FYBA B'!J81</f>
        <v>8</v>
      </c>
      <c r="K81" s="40">
        <f>'FYBA B'!K81</f>
        <v>10</v>
      </c>
      <c r="L81" s="44">
        <f>'FYBA B'!L81</f>
        <v>5</v>
      </c>
      <c r="M81" s="44">
        <f>'FYBA B'!M81</f>
        <v>0</v>
      </c>
      <c r="N81" s="44">
        <f>'FYBA B'!N81</f>
        <v>0</v>
      </c>
      <c r="O81" s="44">
        <f>'FYBA B'!O81</f>
        <v>0</v>
      </c>
      <c r="P81" s="38" t="str">
        <f>'FYBA B'!P81</f>
        <v/>
      </c>
      <c r="Q81" s="38">
        <f>'FYBA B'!Q81</f>
        <v>3</v>
      </c>
      <c r="R81" s="38">
        <f>'FYBA B'!R81</f>
        <v>0</v>
      </c>
      <c r="S81" s="38" t="str">
        <f>'FYBA B'!S81</f>
        <v/>
      </c>
      <c r="T81" s="38">
        <f>'FYBA B'!T81</f>
        <v>0</v>
      </c>
    </row>
    <row r="82" spans="1:20" ht="22.5" customHeight="1">
      <c r="A82" s="34">
        <f>'FYBA B'!A82</f>
        <v>226</v>
      </c>
      <c r="B82" s="43" t="str">
        <f>'FYBA B'!B82</f>
        <v>SOLANKI MARIA PRIYA CYRIL</v>
      </c>
      <c r="C82" s="36" t="str">
        <f>'FYBA B'!C82</f>
        <v>Hindi</v>
      </c>
      <c r="D82" s="36" t="str">
        <f>'FYBA B'!D82</f>
        <v>Sociology</v>
      </c>
      <c r="E82" s="36" t="str">
        <f>'FYBA B'!E82</f>
        <v>History</v>
      </c>
      <c r="F82" s="44">
        <f>'FYBA B'!F82</f>
        <v>5</v>
      </c>
      <c r="G82" s="44">
        <f>'FYBA B'!G82</f>
        <v>0</v>
      </c>
      <c r="H82" s="38">
        <f>'FYBA B'!H82</f>
        <v>5</v>
      </c>
      <c r="I82" s="38">
        <f>'FYBA B'!I82</f>
        <v>1</v>
      </c>
      <c r="J82" s="44">
        <f>'FYBA B'!J82</f>
        <v>8</v>
      </c>
      <c r="K82" s="40">
        <f>'FYBA B'!K82</f>
        <v>9</v>
      </c>
      <c r="L82" s="44">
        <f>'FYBA B'!L82</f>
        <v>4</v>
      </c>
      <c r="M82" s="44">
        <f>'FYBA B'!M82</f>
        <v>0</v>
      </c>
      <c r="N82" s="44">
        <f>'FYBA B'!N82</f>
        <v>0</v>
      </c>
      <c r="O82" s="44">
        <f>'FYBA B'!O82</f>
        <v>0</v>
      </c>
      <c r="P82" s="38">
        <f>'FYBA B'!P82</f>
        <v>4</v>
      </c>
      <c r="Q82" s="38" t="str">
        <f>'FYBA B'!Q82</f>
        <v/>
      </c>
      <c r="R82" s="38">
        <f>'FYBA B'!R82</f>
        <v>0</v>
      </c>
      <c r="S82" s="38" t="str">
        <f>'FYBA B'!S82</f>
        <v/>
      </c>
      <c r="T82" s="38">
        <f>'FYBA B'!T82</f>
        <v>0</v>
      </c>
    </row>
    <row r="83" spans="1:20" ht="22.5" customHeight="1">
      <c r="A83" s="34">
        <f>'FYBA B'!A83</f>
        <v>227</v>
      </c>
      <c r="B83" s="43" t="str">
        <f>'FYBA B'!B83</f>
        <v>SOMANATHAN SUSHIL MOHANKUMAR</v>
      </c>
      <c r="C83" s="36" t="str">
        <f>'FYBA B'!C83</f>
        <v>Hindi</v>
      </c>
      <c r="D83" s="36" t="str">
        <f>'FYBA B'!D83</f>
        <v>Sociology</v>
      </c>
      <c r="E83" s="36" t="str">
        <f>'FYBA B'!E83</f>
        <v>Economics</v>
      </c>
      <c r="F83" s="44">
        <f>'FYBA B'!F83</f>
        <v>5</v>
      </c>
      <c r="G83" s="44">
        <f>'FYBA B'!G83</f>
        <v>0</v>
      </c>
      <c r="H83" s="38">
        <f>'FYBA B'!H83</f>
        <v>5</v>
      </c>
      <c r="I83" s="38">
        <f>'FYBA B'!I83</f>
        <v>1</v>
      </c>
      <c r="J83" s="44">
        <f>'FYBA B'!J83</f>
        <v>5</v>
      </c>
      <c r="K83" s="40">
        <f>'FYBA B'!K83</f>
        <v>6</v>
      </c>
      <c r="L83" s="44">
        <f>'FYBA B'!L83</f>
        <v>4</v>
      </c>
      <c r="M83" s="44">
        <f>'FYBA B'!M83</f>
        <v>0</v>
      </c>
      <c r="N83" s="44">
        <f>'FYBA B'!N83</f>
        <v>0</v>
      </c>
      <c r="O83" s="44">
        <f>'FYBA B'!O83</f>
        <v>0</v>
      </c>
      <c r="P83" s="38" t="str">
        <f>'FYBA B'!P83</f>
        <v/>
      </c>
      <c r="Q83" s="38">
        <f>'FYBA B'!Q83</f>
        <v>2</v>
      </c>
      <c r="R83" s="38">
        <f>'FYBA B'!R83</f>
        <v>0</v>
      </c>
      <c r="S83" s="38" t="str">
        <f>'FYBA B'!S83</f>
        <v/>
      </c>
      <c r="T83" s="38">
        <f>'FYBA B'!T83</f>
        <v>0</v>
      </c>
    </row>
    <row r="84" spans="1:20" ht="22.5" customHeight="1">
      <c r="A84" s="34">
        <f>'FYBA B'!A84</f>
        <v>228</v>
      </c>
      <c r="B84" s="43" t="str">
        <f>'FYBA B'!B84</f>
        <v>THAKRAL MARIYAM MOIDEEN</v>
      </c>
      <c r="C84" s="36" t="str">
        <f>'FYBA B'!C84</f>
        <v>Hindi</v>
      </c>
      <c r="D84" s="36" t="str">
        <f>'FYBA B'!D84</f>
        <v>Sociology</v>
      </c>
      <c r="E84" s="36" t="str">
        <f>'FYBA B'!E84</f>
        <v>History</v>
      </c>
      <c r="F84" s="44">
        <f>'FYBA B'!F84</f>
        <v>1</v>
      </c>
      <c r="G84" s="44">
        <f>'FYBA B'!G84</f>
        <v>0</v>
      </c>
      <c r="H84" s="38">
        <f>'FYBA B'!H84</f>
        <v>1</v>
      </c>
      <c r="I84" s="38">
        <f>'FYBA B'!I84</f>
        <v>1</v>
      </c>
      <c r="J84" s="44">
        <f>'FYBA B'!J84</f>
        <v>3</v>
      </c>
      <c r="K84" s="40">
        <f>'FYBA B'!K84</f>
        <v>4</v>
      </c>
      <c r="L84" s="44">
        <f>'FYBA B'!L84</f>
        <v>2</v>
      </c>
      <c r="M84" s="44">
        <f>'FYBA B'!M84</f>
        <v>0</v>
      </c>
      <c r="N84" s="44">
        <f>'FYBA B'!N84</f>
        <v>0</v>
      </c>
      <c r="O84" s="44">
        <f>'FYBA B'!O84</f>
        <v>0</v>
      </c>
      <c r="P84" s="38">
        <f>'FYBA B'!P84</f>
        <v>4</v>
      </c>
      <c r="Q84" s="38" t="str">
        <f>'FYBA B'!Q84</f>
        <v/>
      </c>
      <c r="R84" s="38">
        <f>'FYBA B'!R84</f>
        <v>0</v>
      </c>
      <c r="S84" s="38" t="str">
        <f>'FYBA B'!S84</f>
        <v/>
      </c>
      <c r="T84" s="38">
        <f>'FYBA B'!T84</f>
        <v>0</v>
      </c>
    </row>
    <row r="85" spans="1:20" ht="22.5" customHeight="1">
      <c r="A85" s="34">
        <f>'FYBA B'!A85</f>
        <v>229</v>
      </c>
      <c r="B85" s="43" t="str">
        <f>'FYBA B'!B85</f>
        <v>THAPAR YASHNA MUKESH</v>
      </c>
      <c r="C85" s="36" t="str">
        <f>'FYBA B'!C85</f>
        <v>Hindi</v>
      </c>
      <c r="D85" s="36" t="str">
        <f>'FYBA B'!D85</f>
        <v>Sociology</v>
      </c>
      <c r="E85" s="36" t="str">
        <f>'FYBA B'!E85</f>
        <v>History</v>
      </c>
      <c r="F85" s="44">
        <f>'FYBA B'!F85</f>
        <v>6</v>
      </c>
      <c r="G85" s="44">
        <f>'FYBA B'!G85</f>
        <v>0</v>
      </c>
      <c r="H85" s="38">
        <f>'FYBA B'!H85</f>
        <v>6</v>
      </c>
      <c r="I85" s="38">
        <f>'FYBA B'!I85</f>
        <v>2</v>
      </c>
      <c r="J85" s="44">
        <f>'FYBA B'!J85</f>
        <v>8</v>
      </c>
      <c r="K85" s="40">
        <f>'FYBA B'!K85</f>
        <v>10</v>
      </c>
      <c r="L85" s="44">
        <f>'FYBA B'!L85</f>
        <v>5</v>
      </c>
      <c r="M85" s="44">
        <f>'FYBA B'!M85</f>
        <v>0</v>
      </c>
      <c r="N85" s="44">
        <f>'FYBA B'!N85</f>
        <v>0</v>
      </c>
      <c r="O85" s="44">
        <f>'FYBA B'!O85</f>
        <v>0</v>
      </c>
      <c r="P85" s="38">
        <f>'FYBA B'!P85</f>
        <v>5</v>
      </c>
      <c r="Q85" s="38" t="str">
        <f>'FYBA B'!Q85</f>
        <v/>
      </c>
      <c r="R85" s="38">
        <f>'FYBA B'!R85</f>
        <v>0</v>
      </c>
      <c r="S85" s="38" t="str">
        <f>'FYBA B'!S85</f>
        <v/>
      </c>
      <c r="T85" s="38">
        <f>'FYBA B'!T85</f>
        <v>0</v>
      </c>
    </row>
    <row r="86" spans="1:20" ht="22.5" customHeight="1">
      <c r="A86" s="34">
        <f>'FYBA B'!A86</f>
        <v>230</v>
      </c>
      <c r="B86" s="43" t="str">
        <f>'FYBA B'!B86</f>
        <v>CANCELLED</v>
      </c>
      <c r="C86" s="36" t="str">
        <f>'FYBA B'!C86</f>
        <v>CANC</v>
      </c>
      <c r="D86" s="36" t="str">
        <f>'FYBA B'!D86</f>
        <v>CANC</v>
      </c>
      <c r="E86" s="36" t="str">
        <f>'FYBA B'!E86</f>
        <v>CANC</v>
      </c>
      <c r="F86" s="44">
        <f>'FYBA B'!F86</f>
        <v>6</v>
      </c>
      <c r="G86" s="44">
        <f>'FYBA B'!G86</f>
        <v>0</v>
      </c>
      <c r="H86" s="38">
        <f>'FYBA B'!H86</f>
        <v>6</v>
      </c>
      <c r="I86" s="38">
        <f>'FYBA B'!I86</f>
        <v>2</v>
      </c>
      <c r="J86" s="44">
        <f>'FYBA B'!J86</f>
        <v>8</v>
      </c>
      <c r="K86" s="40">
        <f>'FYBA B'!K86</f>
        <v>10</v>
      </c>
      <c r="L86" s="44">
        <f>'FYBA B'!L86</f>
        <v>5</v>
      </c>
      <c r="M86" s="44">
        <f>'FYBA B'!M86</f>
        <v>0</v>
      </c>
      <c r="N86" s="44">
        <f>'FYBA B'!N86</f>
        <v>0</v>
      </c>
      <c r="O86" s="44">
        <f>'FYBA B'!O86</f>
        <v>0</v>
      </c>
      <c r="P86" s="38" t="str">
        <f>'FYBA B'!P86</f>
        <v/>
      </c>
      <c r="Q86" s="38" t="str">
        <f>'FYBA B'!Q86</f>
        <v/>
      </c>
      <c r="R86" s="38" t="str">
        <f>'FYBA B'!R86</f>
        <v/>
      </c>
      <c r="S86" s="38" t="str">
        <f>'FYBA B'!S86</f>
        <v/>
      </c>
      <c r="T86" s="38">
        <f>'FYBA B'!T86</f>
        <v>0</v>
      </c>
    </row>
    <row r="87" spans="1:20" ht="22.5" customHeight="1">
      <c r="A87" s="34">
        <f>'FYBA B'!A87</f>
        <v>231</v>
      </c>
      <c r="B87" s="43" t="str">
        <f>'FYBA B'!B87</f>
        <v>VORA MEET RAJESH</v>
      </c>
      <c r="C87" s="36" t="str">
        <f>'FYBA B'!C87</f>
        <v>Hindi</v>
      </c>
      <c r="D87" s="36" t="str">
        <f>'FYBA B'!D87</f>
        <v>Sociology</v>
      </c>
      <c r="E87" s="36" t="str">
        <f>'FYBA B'!E87</f>
        <v>Economics</v>
      </c>
      <c r="F87" s="44">
        <f>'FYBA B'!F87</f>
        <v>6</v>
      </c>
      <c r="G87" s="44">
        <f>'FYBA B'!G87</f>
        <v>0</v>
      </c>
      <c r="H87" s="38">
        <f>'FYBA B'!H87</f>
        <v>6</v>
      </c>
      <c r="I87" s="38">
        <f>'FYBA B'!I87</f>
        <v>2</v>
      </c>
      <c r="J87" s="44">
        <f>'FYBA B'!J87</f>
        <v>8</v>
      </c>
      <c r="K87" s="40">
        <f>'FYBA B'!K87</f>
        <v>10</v>
      </c>
      <c r="L87" s="44">
        <f>'FYBA B'!L87</f>
        <v>5</v>
      </c>
      <c r="M87" s="44">
        <f>'FYBA B'!M87</f>
        <v>0</v>
      </c>
      <c r="N87" s="44">
        <f>'FYBA B'!N87</f>
        <v>0</v>
      </c>
      <c r="O87" s="44">
        <f>'FYBA B'!O87</f>
        <v>0</v>
      </c>
      <c r="P87" s="38" t="str">
        <f>'FYBA B'!P87</f>
        <v/>
      </c>
      <c r="Q87" s="38">
        <f>'FYBA B'!Q87</f>
        <v>3</v>
      </c>
      <c r="R87" s="38">
        <f>'FYBA B'!R87</f>
        <v>0</v>
      </c>
      <c r="S87" s="38" t="str">
        <f>'FYBA B'!S87</f>
        <v/>
      </c>
      <c r="T87" s="38">
        <f>'FYBA B'!T87</f>
        <v>0</v>
      </c>
    </row>
    <row r="88" spans="1:20" ht="22.5" customHeight="1">
      <c r="A88" s="34">
        <f>'FYBA B'!A88</f>
        <v>232</v>
      </c>
      <c r="B88" s="43" t="str">
        <f>'FYBA B'!B88</f>
        <v>WAYCHAL KETAKI PRAVEENKUMAR</v>
      </c>
      <c r="C88" s="36" t="str">
        <f>'FYBA B'!C88</f>
        <v>French</v>
      </c>
      <c r="D88" s="36" t="str">
        <f>'FYBA B'!D88</f>
        <v>Sociology</v>
      </c>
      <c r="E88" s="36" t="str">
        <f>'FYBA B'!E88</f>
        <v>History</v>
      </c>
      <c r="F88" s="44">
        <f>'FYBA B'!F88</f>
        <v>3</v>
      </c>
      <c r="G88" s="44">
        <f>'FYBA B'!G88</f>
        <v>0</v>
      </c>
      <c r="H88" s="38">
        <f>'FYBA B'!H88</f>
        <v>3</v>
      </c>
      <c r="I88" s="38">
        <f>'FYBA B'!I88</f>
        <v>0</v>
      </c>
      <c r="J88" s="44">
        <f>'FYBA B'!J88</f>
        <v>2</v>
      </c>
      <c r="K88" s="40">
        <f>'FYBA B'!K88</f>
        <v>2</v>
      </c>
      <c r="L88" s="44">
        <f>'FYBA B'!L88</f>
        <v>4</v>
      </c>
      <c r="M88" s="44">
        <f>'FYBA B'!M88</f>
        <v>0</v>
      </c>
      <c r="N88" s="44">
        <f>'FYBA B'!N88</f>
        <v>0</v>
      </c>
      <c r="O88" s="44">
        <f>'FYBA B'!O88</f>
        <v>0</v>
      </c>
      <c r="P88" s="38">
        <f>'FYBA B'!P88</f>
        <v>2</v>
      </c>
      <c r="Q88" s="38" t="str">
        <f>'FYBA B'!Q88</f>
        <v/>
      </c>
      <c r="R88" s="38" t="str">
        <f>'FYBA B'!R88</f>
        <v/>
      </c>
      <c r="S88" s="38">
        <f>'FYBA B'!S88</f>
        <v>0</v>
      </c>
      <c r="T88" s="38">
        <f>'FYBA B'!T88</f>
        <v>0</v>
      </c>
    </row>
    <row r="89" spans="1:20" ht="22.5" customHeight="1">
      <c r="A89" s="34">
        <f>'FYBA B'!A89</f>
        <v>233</v>
      </c>
      <c r="B89" s="43" t="str">
        <f>'FYBA B'!B89</f>
        <v>YADAV SEEMA CHANDRAKANT</v>
      </c>
      <c r="C89" s="36" t="str">
        <f>'FYBA B'!C89</f>
        <v>Hindi</v>
      </c>
      <c r="D89" s="36" t="str">
        <f>'FYBA B'!D89</f>
        <v>Sociology</v>
      </c>
      <c r="E89" s="36" t="str">
        <f>'FYBA B'!E89</f>
        <v>History</v>
      </c>
      <c r="F89" s="44">
        <f>'FYBA B'!F89</f>
        <v>4</v>
      </c>
      <c r="G89" s="44">
        <f>'FYBA B'!G89</f>
        <v>0</v>
      </c>
      <c r="H89" s="38">
        <f>'FYBA B'!H89</f>
        <v>4</v>
      </c>
      <c r="I89" s="38">
        <f>'FYBA B'!I89</f>
        <v>2</v>
      </c>
      <c r="J89" s="44">
        <f>'FYBA B'!J89</f>
        <v>4</v>
      </c>
      <c r="K89" s="40">
        <f>'FYBA B'!K89</f>
        <v>6</v>
      </c>
      <c r="L89" s="44">
        <f>'FYBA B'!L89</f>
        <v>3</v>
      </c>
      <c r="M89" s="44">
        <f>'FYBA B'!M89</f>
        <v>0</v>
      </c>
      <c r="N89" s="44">
        <f>'FYBA B'!N89</f>
        <v>0</v>
      </c>
      <c r="O89" s="44">
        <f>'FYBA B'!O89</f>
        <v>0</v>
      </c>
      <c r="P89" s="38">
        <f>'FYBA B'!P89</f>
        <v>4</v>
      </c>
      <c r="Q89" s="38" t="str">
        <f>'FYBA B'!Q89</f>
        <v/>
      </c>
      <c r="R89" s="38">
        <f>'FYBA B'!R89</f>
        <v>0</v>
      </c>
      <c r="S89" s="38" t="str">
        <f>'FYBA B'!S89</f>
        <v/>
      </c>
      <c r="T89" s="38">
        <f>'FYBA B'!T89</f>
        <v>0</v>
      </c>
    </row>
    <row r="90" spans="1:20" ht="22.5" customHeight="1">
      <c r="A90" s="34">
        <f>'FYBA B'!A90</f>
        <v>234</v>
      </c>
      <c r="B90" s="43" t="str">
        <f>'FYBA B'!B90</f>
        <v>MACWAN JOEL RAYMOND</v>
      </c>
      <c r="C90" s="36" t="str">
        <f>'FYBA B'!C90</f>
        <v>Hindi</v>
      </c>
      <c r="D90" s="36" t="str">
        <f>'FYBA B'!D90</f>
        <v>Sociology</v>
      </c>
      <c r="E90" s="36" t="str">
        <f>'FYBA B'!E90</f>
        <v>Economics</v>
      </c>
      <c r="F90" s="44">
        <f>'FYBA B'!F90</f>
        <v>1</v>
      </c>
      <c r="G90" s="44">
        <f>'FYBA B'!G90</f>
        <v>0</v>
      </c>
      <c r="H90" s="38">
        <f>'FYBA B'!H90</f>
        <v>1</v>
      </c>
      <c r="I90" s="38">
        <f>'FYBA B'!I90</f>
        <v>1</v>
      </c>
      <c r="J90" s="44">
        <f>'FYBA B'!J90</f>
        <v>5</v>
      </c>
      <c r="K90" s="40">
        <f>'FYBA B'!K90</f>
        <v>6</v>
      </c>
      <c r="L90" s="44">
        <f>'FYBA B'!L90</f>
        <v>4</v>
      </c>
      <c r="M90" s="44">
        <f>'FYBA B'!M90</f>
        <v>0</v>
      </c>
      <c r="N90" s="44">
        <f>'FYBA B'!N90</f>
        <v>0</v>
      </c>
      <c r="O90" s="44">
        <f>'FYBA B'!O90</f>
        <v>0</v>
      </c>
      <c r="P90" s="38" t="str">
        <f>'FYBA B'!P90</f>
        <v/>
      </c>
      <c r="Q90" s="38">
        <f>'FYBA B'!Q90</f>
        <v>1</v>
      </c>
      <c r="R90" s="38">
        <f>'FYBA B'!R90</f>
        <v>0</v>
      </c>
      <c r="S90" s="38" t="str">
        <f>'FYBA B'!S90</f>
        <v/>
      </c>
      <c r="T90" s="38">
        <f>'FYBA B'!T90</f>
        <v>0</v>
      </c>
    </row>
    <row r="91" spans="1:20" ht="22.5" customHeight="1">
      <c r="A91" s="34">
        <f>'FYBA B'!A91</f>
        <v>235</v>
      </c>
      <c r="B91" s="43" t="str">
        <f>'FYBA B'!B91</f>
        <v>SEQUEIRA SIONA SANJAY</v>
      </c>
      <c r="C91" s="36" t="str">
        <f>'FYBA B'!C91</f>
        <v>Hindi</v>
      </c>
      <c r="D91" s="36" t="str">
        <f>'FYBA B'!D91</f>
        <v>Sociology</v>
      </c>
      <c r="E91" s="36" t="str">
        <f>'FYBA B'!E91</f>
        <v>History</v>
      </c>
      <c r="F91" s="44">
        <f>'FYBA B'!F91</f>
        <v>5</v>
      </c>
      <c r="G91" s="44">
        <f>'FYBA B'!G91</f>
        <v>0</v>
      </c>
      <c r="H91" s="38">
        <f>'FYBA B'!H91</f>
        <v>5</v>
      </c>
      <c r="I91" s="38">
        <f>'FYBA B'!I91</f>
        <v>2</v>
      </c>
      <c r="J91" s="44">
        <f>'FYBA B'!J91</f>
        <v>7</v>
      </c>
      <c r="K91" s="40">
        <f>'FYBA B'!K91</f>
        <v>9</v>
      </c>
      <c r="L91" s="44">
        <f>'FYBA B'!L91</f>
        <v>5</v>
      </c>
      <c r="M91" s="44">
        <f>'FYBA B'!M91</f>
        <v>0</v>
      </c>
      <c r="N91" s="44">
        <f>'FYBA B'!N91</f>
        <v>0</v>
      </c>
      <c r="O91" s="44">
        <f>'FYBA B'!O91</f>
        <v>0</v>
      </c>
      <c r="P91" s="38">
        <f>'FYBA B'!P91</f>
        <v>5</v>
      </c>
      <c r="Q91" s="38" t="str">
        <f>'FYBA B'!Q91</f>
        <v/>
      </c>
      <c r="R91" s="38">
        <f>'FYBA B'!R91</f>
        <v>0</v>
      </c>
      <c r="S91" s="38" t="str">
        <f>'FYBA B'!S91</f>
        <v/>
      </c>
      <c r="T91" s="38">
        <f>'FYBA B'!T91</f>
        <v>0</v>
      </c>
    </row>
    <row r="92" spans="1:20" ht="22.5" customHeight="1">
      <c r="A92" s="34">
        <f>'FYBA B'!A92</f>
        <v>236</v>
      </c>
      <c r="B92" s="43" t="str">
        <f>'FYBA B'!B92</f>
        <v>DSILVA NINOSHKA DENAS</v>
      </c>
      <c r="C92" s="36" t="str">
        <f>'FYBA B'!C92</f>
        <v>Hindi</v>
      </c>
      <c r="D92" s="36" t="str">
        <f>'FYBA B'!D92</f>
        <v>Sociology</v>
      </c>
      <c r="E92" s="36" t="str">
        <f>'FYBA B'!E92</f>
        <v>History</v>
      </c>
      <c r="F92" s="44">
        <f>'FYBA B'!F92</f>
        <v>4</v>
      </c>
      <c r="G92" s="44">
        <f>'FYBA B'!G92</f>
        <v>0</v>
      </c>
      <c r="H92" s="38">
        <f>'FYBA B'!H92</f>
        <v>4</v>
      </c>
      <c r="I92" s="38">
        <f>'FYBA B'!I92</f>
        <v>1</v>
      </c>
      <c r="J92" s="44">
        <f>'FYBA B'!J92</f>
        <v>5</v>
      </c>
      <c r="K92" s="40">
        <f>'FYBA B'!K92</f>
        <v>6</v>
      </c>
      <c r="L92" s="44">
        <f>'FYBA B'!L92</f>
        <v>3</v>
      </c>
      <c r="M92" s="44">
        <f>'FYBA B'!M92</f>
        <v>0</v>
      </c>
      <c r="N92" s="44">
        <f>'FYBA B'!N92</f>
        <v>0</v>
      </c>
      <c r="O92" s="44">
        <f>'FYBA B'!O92</f>
        <v>0</v>
      </c>
      <c r="P92" s="38">
        <f>'FYBA B'!P92</f>
        <v>3</v>
      </c>
      <c r="Q92" s="38" t="str">
        <f>'FYBA B'!Q92</f>
        <v/>
      </c>
      <c r="R92" s="38">
        <f>'FYBA B'!R92</f>
        <v>0</v>
      </c>
      <c r="S92" s="38" t="str">
        <f>'FYBA B'!S92</f>
        <v/>
      </c>
      <c r="T92" s="38">
        <f>'FYBA B'!T92</f>
        <v>0</v>
      </c>
    </row>
    <row r="93" spans="1:20" ht="22.5" customHeight="1">
      <c r="A93" s="34">
        <f>'FYBA B'!A93</f>
        <v>237</v>
      </c>
      <c r="B93" s="43" t="str">
        <f>'FYBA B'!B93</f>
        <v>RAO SHIVANI RAVINDRA</v>
      </c>
      <c r="C93" s="36" t="str">
        <f>'FYBA B'!C93</f>
        <v>Hindi</v>
      </c>
      <c r="D93" s="36" t="str">
        <f>'FYBA B'!D93</f>
        <v>Sociology</v>
      </c>
      <c r="E93" s="36" t="str">
        <f>'FYBA B'!E93</f>
        <v>Economics</v>
      </c>
      <c r="F93" s="44">
        <f>'FYBA B'!F93</f>
        <v>4</v>
      </c>
      <c r="G93" s="44">
        <f>'FYBA B'!G93</f>
        <v>0</v>
      </c>
      <c r="H93" s="38">
        <f>'FYBA B'!H93</f>
        <v>4</v>
      </c>
      <c r="I93" s="38">
        <f>'FYBA B'!I93</f>
        <v>1</v>
      </c>
      <c r="J93" s="44">
        <f>'FYBA B'!J93</f>
        <v>6</v>
      </c>
      <c r="K93" s="40">
        <f>'FYBA B'!K93</f>
        <v>7</v>
      </c>
      <c r="L93" s="44">
        <f>'FYBA B'!L93</f>
        <v>4</v>
      </c>
      <c r="M93" s="44">
        <f>'FYBA B'!M93</f>
        <v>0</v>
      </c>
      <c r="N93" s="44">
        <f>'FYBA B'!N93</f>
        <v>0</v>
      </c>
      <c r="O93" s="44">
        <f>'FYBA B'!O93</f>
        <v>0</v>
      </c>
      <c r="P93" s="38" t="str">
        <f>'FYBA B'!P93</f>
        <v/>
      </c>
      <c r="Q93" s="38">
        <f>'FYBA B'!Q93</f>
        <v>3</v>
      </c>
      <c r="R93" s="38">
        <f>'FYBA B'!R93</f>
        <v>0</v>
      </c>
      <c r="S93" s="38" t="str">
        <f>'FYBA B'!S93</f>
        <v/>
      </c>
      <c r="T93" s="38">
        <f>'FYBA B'!T93</f>
        <v>0</v>
      </c>
    </row>
    <row r="94" spans="1:20" ht="22.5" customHeight="1">
      <c r="A94" s="34">
        <f>'FYBA B'!A94</f>
        <v>238</v>
      </c>
      <c r="B94" s="43" t="str">
        <f>'FYBA B'!B94</f>
        <v>SHOBHA ACHLAWAT</v>
      </c>
      <c r="C94" s="36" t="str">
        <f>'FYBA B'!C94</f>
        <v>Hindi</v>
      </c>
      <c r="D94" s="36" t="str">
        <f>'FYBA B'!D94</f>
        <v>Sociology</v>
      </c>
      <c r="E94" s="36" t="str">
        <f>'FYBA B'!E94</f>
        <v>History</v>
      </c>
      <c r="F94" s="44">
        <f>'FYBA B'!F94</f>
        <v>5</v>
      </c>
      <c r="G94" s="44">
        <f>'FYBA B'!G94</f>
        <v>0</v>
      </c>
      <c r="H94" s="38">
        <f>'FYBA B'!H94</f>
        <v>5</v>
      </c>
      <c r="I94" s="38">
        <f>'FYBA B'!I94</f>
        <v>2</v>
      </c>
      <c r="J94" s="44">
        <f>'FYBA B'!J94</f>
        <v>7</v>
      </c>
      <c r="K94" s="40">
        <f>'FYBA B'!K94</f>
        <v>9</v>
      </c>
      <c r="L94" s="44">
        <f>'FYBA B'!L94</f>
        <v>5</v>
      </c>
      <c r="M94" s="44">
        <f>'FYBA B'!M94</f>
        <v>0</v>
      </c>
      <c r="N94" s="44">
        <f>'FYBA B'!N94</f>
        <v>0</v>
      </c>
      <c r="O94" s="44">
        <f>'FYBA B'!O94</f>
        <v>0</v>
      </c>
      <c r="P94" s="38">
        <f>'FYBA B'!P94</f>
        <v>5</v>
      </c>
      <c r="Q94" s="38" t="str">
        <f>'FYBA B'!Q94</f>
        <v/>
      </c>
      <c r="R94" s="38">
        <f>'FYBA B'!R94</f>
        <v>0</v>
      </c>
      <c r="S94" s="38" t="str">
        <f>'FYBA B'!S94</f>
        <v/>
      </c>
      <c r="T94" s="38">
        <f>'FYBA B'!T94</f>
        <v>0</v>
      </c>
    </row>
    <row r="95" spans="1:20" ht="22.5" customHeight="1">
      <c r="A95" s="34">
        <f>'FYBA B'!A95</f>
        <v>239</v>
      </c>
      <c r="B95" s="43" t="str">
        <f>'FYBA B'!B95</f>
        <v>CANCELLED</v>
      </c>
      <c r="C95" s="36" t="str">
        <f>'FYBA B'!C95</f>
        <v>CANC</v>
      </c>
      <c r="D95" s="36" t="str">
        <f>'FYBA B'!D95</f>
        <v>CANC</v>
      </c>
      <c r="E95" s="36" t="str">
        <f>'FYBA B'!E95</f>
        <v>CANC</v>
      </c>
      <c r="F95" s="44">
        <f>'FYBA B'!F95</f>
        <v>6</v>
      </c>
      <c r="G95" s="44">
        <f>'FYBA B'!G95</f>
        <v>0</v>
      </c>
      <c r="H95" s="38">
        <f>'FYBA B'!H95</f>
        <v>6</v>
      </c>
      <c r="I95" s="38">
        <f>'FYBA B'!I95</f>
        <v>2</v>
      </c>
      <c r="J95" s="44">
        <f>'FYBA B'!J95</f>
        <v>8</v>
      </c>
      <c r="K95" s="40">
        <f>'FYBA B'!K95</f>
        <v>10</v>
      </c>
      <c r="L95" s="44">
        <f>'FYBA B'!L95</f>
        <v>5</v>
      </c>
      <c r="M95" s="44">
        <f>'FYBA B'!M95</f>
        <v>0</v>
      </c>
      <c r="N95" s="44">
        <f>'FYBA B'!N95</f>
        <v>0</v>
      </c>
      <c r="O95" s="44">
        <f>'FYBA B'!O95</f>
        <v>0</v>
      </c>
      <c r="P95" s="38" t="str">
        <f>'FYBA B'!P95</f>
        <v/>
      </c>
      <c r="Q95" s="38" t="str">
        <f>'FYBA B'!Q95</f>
        <v/>
      </c>
      <c r="R95" s="38" t="str">
        <f>'FYBA B'!R95</f>
        <v/>
      </c>
      <c r="S95" s="38" t="str">
        <f>'FYBA B'!S95</f>
        <v/>
      </c>
      <c r="T95" s="38">
        <f>'FYBA B'!T95</f>
        <v>0</v>
      </c>
    </row>
    <row r="96" spans="1:20" ht="22.5" customHeight="1">
      <c r="A96" s="34">
        <f>'FYBA B'!A96</f>
        <v>240</v>
      </c>
      <c r="B96" s="43" t="str">
        <f>'FYBA B'!B96</f>
        <v>DSOUZA JANICE ANN BRIAN</v>
      </c>
      <c r="C96" s="36" t="str">
        <f>'FYBA B'!C96</f>
        <v>Hindi</v>
      </c>
      <c r="D96" s="36" t="str">
        <f>'FYBA B'!D96</f>
        <v>Sociology</v>
      </c>
      <c r="E96" s="36" t="str">
        <f>'FYBA B'!E96</f>
        <v>History</v>
      </c>
      <c r="F96" s="44">
        <f>'FYBA B'!F96</f>
        <v>5</v>
      </c>
      <c r="G96" s="44">
        <f>'FYBA B'!G96</f>
        <v>0</v>
      </c>
      <c r="H96" s="38">
        <f>'FYBA B'!H96</f>
        <v>5</v>
      </c>
      <c r="I96" s="38">
        <f>'FYBA B'!I96</f>
        <v>1</v>
      </c>
      <c r="J96" s="44">
        <f>'FYBA B'!J96</f>
        <v>5</v>
      </c>
      <c r="K96" s="40">
        <f>'FYBA B'!K96</f>
        <v>6</v>
      </c>
      <c r="L96" s="44">
        <f>'FYBA B'!L96</f>
        <v>4</v>
      </c>
      <c r="M96" s="44">
        <f>'FYBA B'!M96</f>
        <v>0</v>
      </c>
      <c r="N96" s="44">
        <f>'FYBA B'!N96</f>
        <v>0</v>
      </c>
      <c r="O96" s="44">
        <f>'FYBA B'!O96</f>
        <v>0</v>
      </c>
      <c r="P96" s="38">
        <f>'FYBA B'!P96</f>
        <v>5</v>
      </c>
      <c r="Q96" s="38" t="str">
        <f>'FYBA B'!Q96</f>
        <v/>
      </c>
      <c r="R96" s="38">
        <f>'FYBA B'!R96</f>
        <v>0</v>
      </c>
      <c r="S96" s="38" t="str">
        <f>'FYBA B'!S96</f>
        <v/>
      </c>
      <c r="T96" s="38">
        <f>'FYBA B'!T96</f>
        <v>0</v>
      </c>
    </row>
    <row r="97" spans="1:20" ht="22.5" customHeight="1">
      <c r="A97" s="34">
        <f>'FYBA B'!A97</f>
        <v>241</v>
      </c>
      <c r="B97" s="43" t="str">
        <f>'FYBA B'!B97</f>
        <v>DSOUZA MURIEL PRISCILLA PAUL</v>
      </c>
      <c r="C97" s="36" t="str">
        <f>'FYBA B'!C97</f>
        <v>Hindi</v>
      </c>
      <c r="D97" s="36" t="str">
        <f>'FYBA B'!D97</f>
        <v>Sociology</v>
      </c>
      <c r="E97" s="36" t="str">
        <f>'FYBA B'!E97</f>
        <v>History</v>
      </c>
      <c r="F97" s="44">
        <f>'FYBA B'!F97</f>
        <v>6</v>
      </c>
      <c r="G97" s="44">
        <f>'FYBA B'!G97</f>
        <v>0</v>
      </c>
      <c r="H97" s="38">
        <f>'FYBA B'!H97</f>
        <v>6</v>
      </c>
      <c r="I97" s="38">
        <f>'FYBA B'!I97</f>
        <v>2</v>
      </c>
      <c r="J97" s="44">
        <f>'FYBA B'!J97</f>
        <v>8</v>
      </c>
      <c r="K97" s="40">
        <f>'FYBA B'!K97</f>
        <v>10</v>
      </c>
      <c r="L97" s="44">
        <f>'FYBA B'!L97</f>
        <v>5</v>
      </c>
      <c r="M97" s="44">
        <f>'FYBA B'!M97</f>
        <v>0</v>
      </c>
      <c r="N97" s="44">
        <f>'FYBA B'!N97</f>
        <v>0</v>
      </c>
      <c r="O97" s="44">
        <f>'FYBA B'!O97</f>
        <v>0</v>
      </c>
      <c r="P97" s="38">
        <f>'FYBA B'!P97</f>
        <v>5</v>
      </c>
      <c r="Q97" s="38" t="str">
        <f>'FYBA B'!Q97</f>
        <v/>
      </c>
      <c r="R97" s="38">
        <f>'FYBA B'!R97</f>
        <v>0</v>
      </c>
      <c r="S97" s="38" t="str">
        <f>'FYBA B'!S97</f>
        <v/>
      </c>
      <c r="T97" s="38">
        <f>'FYBA B'!T97</f>
        <v>0</v>
      </c>
    </row>
    <row r="98" spans="1:20" ht="22.5" customHeight="1">
      <c r="A98" s="34">
        <f>'FYBA B'!A98</f>
        <v>242</v>
      </c>
      <c r="B98" s="43" t="str">
        <f>'FYBA B'!B98</f>
        <v>MOLESHRI DHARMESH BHARAT</v>
      </c>
      <c r="C98" s="36" t="str">
        <f>'FYBA B'!C98</f>
        <v>Hindi</v>
      </c>
      <c r="D98" s="36" t="str">
        <f>'FYBA B'!D98</f>
        <v>Sociology</v>
      </c>
      <c r="E98" s="36" t="str">
        <f>'FYBA B'!E98</f>
        <v>Economics</v>
      </c>
      <c r="F98" s="44">
        <f>'FYBA B'!F98</f>
        <v>5</v>
      </c>
      <c r="G98" s="44">
        <f>'FYBA B'!G98</f>
        <v>0</v>
      </c>
      <c r="H98" s="38">
        <f>'FYBA B'!H98</f>
        <v>5</v>
      </c>
      <c r="I98" s="38">
        <f>'FYBA B'!I98</f>
        <v>2</v>
      </c>
      <c r="J98" s="44">
        <f>'FYBA B'!J98</f>
        <v>7</v>
      </c>
      <c r="K98" s="40">
        <f>'FYBA B'!K98</f>
        <v>9</v>
      </c>
      <c r="L98" s="44">
        <f>'FYBA B'!L98</f>
        <v>4</v>
      </c>
      <c r="M98" s="44">
        <f>'FYBA B'!M98</f>
        <v>0</v>
      </c>
      <c r="N98" s="44">
        <f>'FYBA B'!N98</f>
        <v>0</v>
      </c>
      <c r="O98" s="44">
        <f>'FYBA B'!O98</f>
        <v>0</v>
      </c>
      <c r="P98" s="38" t="str">
        <f>'FYBA B'!P98</f>
        <v/>
      </c>
      <c r="Q98" s="38">
        <f>'FYBA B'!Q98</f>
        <v>3</v>
      </c>
      <c r="R98" s="38">
        <f>'FYBA B'!R98</f>
        <v>0</v>
      </c>
      <c r="S98" s="38" t="str">
        <f>'FYBA B'!S98</f>
        <v/>
      </c>
      <c r="T98" s="38">
        <f>'FYBA B'!T98</f>
        <v>0</v>
      </c>
    </row>
    <row r="99" spans="1:20" ht="22.5" customHeight="1">
      <c r="A99" s="34">
        <f>'FYBA B'!A99</f>
        <v>243</v>
      </c>
      <c r="B99" s="43" t="str">
        <f>'FYBA B'!B99</f>
        <v>SARVANKAR TANVI VIJAY</v>
      </c>
      <c r="C99" s="36" t="str">
        <f>'FYBA B'!C99</f>
        <v>Hindi</v>
      </c>
      <c r="D99" s="36" t="str">
        <f>'FYBA B'!D99</f>
        <v>Sociology</v>
      </c>
      <c r="E99" s="36" t="str">
        <f>'FYBA B'!E99</f>
        <v>Economics</v>
      </c>
      <c r="F99" s="44">
        <f>'FYBA B'!F99</f>
        <v>1</v>
      </c>
      <c r="G99" s="44">
        <f>'FYBA B'!G99</f>
        <v>0</v>
      </c>
      <c r="H99" s="38">
        <f>'FYBA B'!H99</f>
        <v>1</v>
      </c>
      <c r="I99" s="38">
        <f>'FYBA B'!I99</f>
        <v>1</v>
      </c>
      <c r="J99" s="44">
        <f>'FYBA B'!J99</f>
        <v>3</v>
      </c>
      <c r="K99" s="40">
        <f>'FYBA B'!K99</f>
        <v>4</v>
      </c>
      <c r="L99" s="44">
        <f>'FYBA B'!L99</f>
        <v>3</v>
      </c>
      <c r="M99" s="44">
        <f>'FYBA B'!M99</f>
        <v>0</v>
      </c>
      <c r="N99" s="44">
        <f>'FYBA B'!N99</f>
        <v>0</v>
      </c>
      <c r="O99" s="44">
        <f>'FYBA B'!O99</f>
        <v>0</v>
      </c>
      <c r="P99" s="38" t="str">
        <f>'FYBA B'!P99</f>
        <v/>
      </c>
      <c r="Q99" s="38">
        <f>'FYBA B'!Q99</f>
        <v>1</v>
      </c>
      <c r="R99" s="38">
        <f>'FYBA B'!R99</f>
        <v>0</v>
      </c>
      <c r="S99" s="38" t="str">
        <f>'FYBA B'!S99</f>
        <v/>
      </c>
      <c r="T99" s="38">
        <f>'FYBA B'!T99</f>
        <v>0</v>
      </c>
    </row>
    <row r="100" spans="1:20" ht="22.5" customHeight="1">
      <c r="A100" s="34">
        <f>'FYBA B'!A100</f>
        <v>244</v>
      </c>
      <c r="B100" s="43" t="str">
        <f>'FYBA B'!B100</f>
        <v>DSOUZA NATASHA MALAIKA MARIO</v>
      </c>
      <c r="C100" s="36" t="str">
        <f>'FYBA B'!C100</f>
        <v>Hindi</v>
      </c>
      <c r="D100" s="36" t="str">
        <f>'FYBA B'!D100</f>
        <v>Sociology</v>
      </c>
      <c r="E100" s="36" t="str">
        <f>'FYBA B'!E100</f>
        <v>History</v>
      </c>
      <c r="F100" s="44">
        <f>'FYBA B'!F100</f>
        <v>4</v>
      </c>
      <c r="G100" s="44">
        <f>'FYBA B'!G100</f>
        <v>0</v>
      </c>
      <c r="H100" s="38">
        <f>'FYBA B'!H100</f>
        <v>4</v>
      </c>
      <c r="I100" s="38">
        <f>'FYBA B'!I100</f>
        <v>1</v>
      </c>
      <c r="J100" s="44">
        <f>'FYBA B'!J100</f>
        <v>4</v>
      </c>
      <c r="K100" s="40">
        <f>'FYBA B'!K100</f>
        <v>5</v>
      </c>
      <c r="L100" s="44">
        <f>'FYBA B'!L100</f>
        <v>4</v>
      </c>
      <c r="M100" s="44">
        <f>'FYBA B'!M100</f>
        <v>0</v>
      </c>
      <c r="N100" s="44">
        <f>'FYBA B'!N100</f>
        <v>0</v>
      </c>
      <c r="O100" s="44">
        <f>'FYBA B'!O100</f>
        <v>0</v>
      </c>
      <c r="P100" s="38">
        <f>'FYBA B'!P100</f>
        <v>3</v>
      </c>
      <c r="Q100" s="38" t="str">
        <f>'FYBA B'!Q100</f>
        <v/>
      </c>
      <c r="R100" s="38">
        <f>'FYBA B'!R100</f>
        <v>0</v>
      </c>
      <c r="S100" s="38" t="str">
        <f>'FYBA B'!S100</f>
        <v/>
      </c>
      <c r="T100" s="38">
        <f>'FYBA B'!T100</f>
        <v>0</v>
      </c>
    </row>
    <row r="101" spans="1:20" ht="22.5" customHeight="1">
      <c r="A101" s="34">
        <f>'FYBA B'!A101</f>
        <v>245</v>
      </c>
      <c r="B101" s="43" t="str">
        <f>'FYBA B'!B101</f>
        <v>DAROLE NEHA PRAVEEN</v>
      </c>
      <c r="C101" s="36" t="str">
        <f>'FYBA B'!C101</f>
        <v>Hindi</v>
      </c>
      <c r="D101" s="36" t="str">
        <f>'FYBA B'!D101</f>
        <v>Sociology</v>
      </c>
      <c r="E101" s="36" t="str">
        <f>'FYBA B'!E101</f>
        <v>History</v>
      </c>
      <c r="F101" s="44">
        <f>'FYBA B'!F101</f>
        <v>5</v>
      </c>
      <c r="G101" s="44">
        <f>'FYBA B'!G101</f>
        <v>0</v>
      </c>
      <c r="H101" s="38">
        <f>'FYBA B'!H101</f>
        <v>5</v>
      </c>
      <c r="I101" s="38">
        <f>'FYBA B'!I101</f>
        <v>2</v>
      </c>
      <c r="J101" s="44">
        <f>'FYBA B'!J101</f>
        <v>7</v>
      </c>
      <c r="K101" s="40">
        <f>'FYBA B'!K101</f>
        <v>9</v>
      </c>
      <c r="L101" s="44">
        <f>'FYBA B'!L101</f>
        <v>4</v>
      </c>
      <c r="M101" s="44">
        <f>'FYBA B'!M101</f>
        <v>0</v>
      </c>
      <c r="N101" s="44">
        <f>'FYBA B'!N101</f>
        <v>0</v>
      </c>
      <c r="O101" s="44">
        <f>'FYBA B'!O101</f>
        <v>0</v>
      </c>
      <c r="P101" s="38">
        <f>'FYBA B'!P101</f>
        <v>5</v>
      </c>
      <c r="Q101" s="38" t="str">
        <f>'FYBA B'!Q101</f>
        <v/>
      </c>
      <c r="R101" s="38">
        <f>'FYBA B'!R101</f>
        <v>0</v>
      </c>
      <c r="S101" s="38" t="str">
        <f>'FYBA B'!S101</f>
        <v/>
      </c>
      <c r="T101" s="38">
        <f>'FYBA B'!T101</f>
        <v>0</v>
      </c>
    </row>
    <row r="102" spans="1:20" ht="22.5" customHeight="1">
      <c r="A102" s="34">
        <f>'FYBA B'!A102</f>
        <v>246</v>
      </c>
      <c r="B102" s="43" t="str">
        <f>'FYBA B'!B102</f>
        <v>SREEKANTH MURALIDHARAN</v>
      </c>
      <c r="C102" s="36" t="str">
        <f>'FYBA B'!C102</f>
        <v>French</v>
      </c>
      <c r="D102" s="36" t="str">
        <f>'FYBA B'!D102</f>
        <v>Sociology</v>
      </c>
      <c r="E102" s="36" t="str">
        <f>'FYBA B'!E102</f>
        <v>History</v>
      </c>
      <c r="F102" s="44">
        <f>'FYBA B'!F102</f>
        <v>5</v>
      </c>
      <c r="G102" s="44">
        <f>'FYBA B'!G102</f>
        <v>0</v>
      </c>
      <c r="H102" s="38">
        <f>'FYBA B'!H102</f>
        <v>5</v>
      </c>
      <c r="I102" s="38">
        <f>'FYBA B'!I102</f>
        <v>1</v>
      </c>
      <c r="J102" s="44">
        <f>'FYBA B'!J102</f>
        <v>7</v>
      </c>
      <c r="K102" s="40">
        <f>'FYBA B'!K102</f>
        <v>8</v>
      </c>
      <c r="L102" s="44">
        <f>'FYBA B'!L102</f>
        <v>4</v>
      </c>
      <c r="M102" s="44">
        <f>'FYBA B'!M102</f>
        <v>0</v>
      </c>
      <c r="N102" s="44">
        <f>'FYBA B'!N102</f>
        <v>0</v>
      </c>
      <c r="O102" s="44">
        <f>'FYBA B'!O102</f>
        <v>0</v>
      </c>
      <c r="P102" s="38">
        <f>'FYBA B'!P102</f>
        <v>5</v>
      </c>
      <c r="Q102" s="38" t="str">
        <f>'FYBA B'!Q102</f>
        <v/>
      </c>
      <c r="R102" s="38" t="str">
        <f>'FYBA B'!R102</f>
        <v/>
      </c>
      <c r="S102" s="38">
        <f>'FYBA B'!S102</f>
        <v>0</v>
      </c>
      <c r="T102" s="38">
        <f>'FYBA B'!T102</f>
        <v>0</v>
      </c>
    </row>
    <row r="103" spans="1:20" ht="22.5" customHeight="1">
      <c r="A103" s="34">
        <f>'FYBA B'!A103</f>
        <v>247</v>
      </c>
      <c r="B103" s="43" t="str">
        <f>'FYBA B'!B103</f>
        <v>PISSURLENKAR YOHAAN DEEPAK</v>
      </c>
      <c r="C103" s="36" t="str">
        <f>'FYBA B'!C103</f>
        <v>French</v>
      </c>
      <c r="D103" s="36" t="str">
        <f>'FYBA B'!D103</f>
        <v>Sociology</v>
      </c>
      <c r="E103" s="36" t="str">
        <f>'FYBA B'!E103</f>
        <v>Economics</v>
      </c>
      <c r="F103" s="44">
        <f>'FYBA B'!F103</f>
        <v>5</v>
      </c>
      <c r="G103" s="44">
        <f>'FYBA B'!G103</f>
        <v>0</v>
      </c>
      <c r="H103" s="38">
        <f>'FYBA B'!H103</f>
        <v>5</v>
      </c>
      <c r="I103" s="38">
        <f>'FYBA B'!I103</f>
        <v>1</v>
      </c>
      <c r="J103" s="44">
        <f>'FYBA B'!J103</f>
        <v>8</v>
      </c>
      <c r="K103" s="40">
        <f>'FYBA B'!K103</f>
        <v>9</v>
      </c>
      <c r="L103" s="44">
        <f>'FYBA B'!L103</f>
        <v>5</v>
      </c>
      <c r="M103" s="44">
        <f>'FYBA B'!M103</f>
        <v>0</v>
      </c>
      <c r="N103" s="44">
        <f>'FYBA B'!N103</f>
        <v>0</v>
      </c>
      <c r="O103" s="44">
        <f>'FYBA B'!O103</f>
        <v>0</v>
      </c>
      <c r="P103" s="38" t="str">
        <f>'FYBA B'!P103</f>
        <v/>
      </c>
      <c r="Q103" s="38">
        <f>'FYBA B'!Q103</f>
        <v>3</v>
      </c>
      <c r="R103" s="38" t="str">
        <f>'FYBA B'!R103</f>
        <v/>
      </c>
      <c r="S103" s="38">
        <f>'FYBA B'!S103</f>
        <v>0</v>
      </c>
      <c r="T103" s="38">
        <f>'FYBA B'!T103</f>
        <v>0</v>
      </c>
    </row>
    <row r="104" spans="1:20" ht="22.5" customHeight="1">
      <c r="A104" s="34">
        <f>'FYBA B'!A104</f>
        <v>248</v>
      </c>
      <c r="B104" s="43" t="str">
        <f>'FYBA B'!B104</f>
        <v>MALYA NIRGAM JERRY</v>
      </c>
      <c r="C104" s="36" t="str">
        <f>'FYBA B'!C104</f>
        <v>Hindi</v>
      </c>
      <c r="D104" s="36" t="str">
        <f>'FYBA B'!D104</f>
        <v>Sociology</v>
      </c>
      <c r="E104" s="36" t="str">
        <f>'FYBA B'!E104</f>
        <v>History</v>
      </c>
      <c r="F104" s="44">
        <f>'FYBA B'!F104</f>
        <v>2</v>
      </c>
      <c r="G104" s="44">
        <f>'FYBA B'!G104</f>
        <v>0</v>
      </c>
      <c r="H104" s="38">
        <f>'FYBA B'!H104</f>
        <v>2</v>
      </c>
      <c r="I104" s="38">
        <f>'FYBA B'!I104</f>
        <v>1</v>
      </c>
      <c r="J104" s="44">
        <f>'FYBA B'!J104</f>
        <v>4</v>
      </c>
      <c r="K104" s="40">
        <f>'FYBA B'!K104</f>
        <v>5</v>
      </c>
      <c r="L104" s="44">
        <f>'FYBA B'!L104</f>
        <v>4</v>
      </c>
      <c r="M104" s="44">
        <f>'FYBA B'!M104</f>
        <v>0</v>
      </c>
      <c r="N104" s="44">
        <f>'FYBA B'!N104</f>
        <v>0</v>
      </c>
      <c r="O104" s="44">
        <f>'FYBA B'!O104</f>
        <v>0</v>
      </c>
      <c r="P104" s="38">
        <f>'FYBA B'!P104</f>
        <v>4</v>
      </c>
      <c r="Q104" s="38" t="str">
        <f>'FYBA B'!Q104</f>
        <v/>
      </c>
      <c r="R104" s="38">
        <f>'FYBA B'!R104</f>
        <v>0</v>
      </c>
      <c r="S104" s="38" t="str">
        <f>'FYBA B'!S104</f>
        <v/>
      </c>
      <c r="T104" s="38">
        <f>'FYBA B'!T104</f>
        <v>0</v>
      </c>
    </row>
    <row r="105" spans="1:20" ht="22.5" customHeight="1">
      <c r="A105" s="34">
        <f>'FYBA B'!A105</f>
        <v>249</v>
      </c>
      <c r="B105" s="43" t="str">
        <f>'FYBA B'!B105</f>
        <v>MARTIS SNEHAL LOUIS</v>
      </c>
      <c r="C105" s="36" t="str">
        <f>'FYBA B'!C105</f>
        <v>Hindi</v>
      </c>
      <c r="D105" s="36" t="str">
        <f>'FYBA B'!D105</f>
        <v>Sociology</v>
      </c>
      <c r="E105" s="36" t="str">
        <f>'FYBA B'!E105</f>
        <v>History</v>
      </c>
      <c r="F105" s="44">
        <f>'FYBA B'!F105</f>
        <v>2</v>
      </c>
      <c r="G105" s="44">
        <f>'FYBA B'!G105</f>
        <v>0</v>
      </c>
      <c r="H105" s="38">
        <f>'FYBA B'!H105</f>
        <v>2</v>
      </c>
      <c r="I105" s="38">
        <f>'FYBA B'!I105</f>
        <v>0</v>
      </c>
      <c r="J105" s="44">
        <f>'FYBA B'!J105</f>
        <v>5</v>
      </c>
      <c r="K105" s="40">
        <f>'FYBA B'!K105</f>
        <v>5</v>
      </c>
      <c r="L105" s="44">
        <f>'FYBA B'!L105</f>
        <v>4</v>
      </c>
      <c r="M105" s="44">
        <f>'FYBA B'!M105</f>
        <v>0</v>
      </c>
      <c r="N105" s="44">
        <f>'FYBA B'!N105</f>
        <v>0</v>
      </c>
      <c r="O105" s="44">
        <f>'FYBA B'!O105</f>
        <v>0</v>
      </c>
      <c r="P105" s="38">
        <f>'FYBA B'!P105</f>
        <v>2</v>
      </c>
      <c r="Q105" s="38" t="str">
        <f>'FYBA B'!Q105</f>
        <v/>
      </c>
      <c r="R105" s="38">
        <f>'FYBA B'!R105</f>
        <v>0</v>
      </c>
      <c r="S105" s="38" t="str">
        <f>'FYBA B'!S105</f>
        <v/>
      </c>
      <c r="T105" s="38">
        <f>'FYBA B'!T105</f>
        <v>0</v>
      </c>
    </row>
    <row r="106" spans="1:20" ht="22.5" customHeight="1">
      <c r="A106" s="34">
        <f>'FYBA B'!A106</f>
        <v>250</v>
      </c>
      <c r="B106" s="43" t="str">
        <f>'FYBA B'!B106</f>
        <v>PEREIRA DANIEL GRENNEL</v>
      </c>
      <c r="C106" s="36" t="str">
        <f>'FYBA B'!C106</f>
        <v>Hindi</v>
      </c>
      <c r="D106" s="36" t="str">
        <f>'FYBA B'!D106</f>
        <v>Sociology</v>
      </c>
      <c r="E106" s="36" t="str">
        <f>'FYBA B'!E106</f>
        <v>Economics</v>
      </c>
      <c r="F106" s="44">
        <f>'FYBA B'!F106</f>
        <v>6</v>
      </c>
      <c r="G106" s="44">
        <f>'FYBA B'!G106</f>
        <v>0</v>
      </c>
      <c r="H106" s="38">
        <f>'FYBA B'!H106</f>
        <v>6</v>
      </c>
      <c r="I106" s="38">
        <f>'FYBA B'!I106</f>
        <v>2</v>
      </c>
      <c r="J106" s="44">
        <f>'FYBA B'!J106</f>
        <v>8</v>
      </c>
      <c r="K106" s="40">
        <f>'FYBA B'!K106</f>
        <v>10</v>
      </c>
      <c r="L106" s="44">
        <f>'FYBA B'!L106</f>
        <v>5</v>
      </c>
      <c r="M106" s="44">
        <f>'FYBA B'!M106</f>
        <v>0</v>
      </c>
      <c r="N106" s="44">
        <f>'FYBA B'!N106</f>
        <v>0</v>
      </c>
      <c r="O106" s="44">
        <f>'FYBA B'!O106</f>
        <v>0</v>
      </c>
      <c r="P106" s="38" t="str">
        <f>'FYBA B'!P106</f>
        <v/>
      </c>
      <c r="Q106" s="38">
        <f>'FYBA B'!Q106</f>
        <v>3</v>
      </c>
      <c r="R106" s="38">
        <f>'FYBA B'!R106</f>
        <v>0</v>
      </c>
      <c r="S106" s="38" t="str">
        <f>'FYBA B'!S106</f>
        <v/>
      </c>
      <c r="T106" s="38">
        <f>'FYBA B'!T106</f>
        <v>0</v>
      </c>
    </row>
    <row r="107" spans="1:20" ht="22.5" customHeight="1">
      <c r="A107" s="34">
        <f>'FYBA B'!A107</f>
        <v>251</v>
      </c>
      <c r="B107" s="43" t="str">
        <f>'FYBA B'!B107</f>
        <v>ACHLAWAT NIKITA KAILASH</v>
      </c>
      <c r="C107" s="36" t="str">
        <f>'FYBA B'!C107</f>
        <v>Hindi</v>
      </c>
      <c r="D107" s="36" t="str">
        <f>'FYBA B'!D107</f>
        <v>Sociology</v>
      </c>
      <c r="E107" s="36" t="str">
        <f>'FYBA B'!E107</f>
        <v>History</v>
      </c>
      <c r="F107" s="44">
        <f>'FYBA B'!F107</f>
        <v>5</v>
      </c>
      <c r="G107" s="44">
        <f>'FYBA B'!G107</f>
        <v>0</v>
      </c>
      <c r="H107" s="38">
        <f>'FYBA B'!H107</f>
        <v>5</v>
      </c>
      <c r="I107" s="38">
        <f>'FYBA B'!I107</f>
        <v>2</v>
      </c>
      <c r="J107" s="44">
        <f>'FYBA B'!J107</f>
        <v>6</v>
      </c>
      <c r="K107" s="40">
        <f>'FYBA B'!K107</f>
        <v>8</v>
      </c>
      <c r="L107" s="44">
        <f>'FYBA B'!L107</f>
        <v>5</v>
      </c>
      <c r="M107" s="44">
        <f>'FYBA B'!M107</f>
        <v>0</v>
      </c>
      <c r="N107" s="44">
        <f>'FYBA B'!N107</f>
        <v>0</v>
      </c>
      <c r="O107" s="44">
        <f>'FYBA B'!O107</f>
        <v>0</v>
      </c>
      <c r="P107" s="38">
        <f>'FYBA B'!P107</f>
        <v>5</v>
      </c>
      <c r="Q107" s="38" t="str">
        <f>'FYBA B'!Q107</f>
        <v/>
      </c>
      <c r="R107" s="38">
        <f>'FYBA B'!R107</f>
        <v>0</v>
      </c>
      <c r="S107" s="38" t="str">
        <f>'FYBA B'!S107</f>
        <v/>
      </c>
      <c r="T107" s="38">
        <f>'FYBA B'!T107</f>
        <v>0</v>
      </c>
    </row>
    <row r="108" spans="1:20" ht="22.5" customHeight="1">
      <c r="A108" s="34">
        <f>'FYBA B'!A108</f>
        <v>252</v>
      </c>
      <c r="B108" s="43" t="str">
        <f>'FYBA B'!B108</f>
        <v>VARMA RAKHEE SHIVKUMAR</v>
      </c>
      <c r="C108" s="36" t="str">
        <f>'FYBA B'!C108</f>
        <v>Hindi</v>
      </c>
      <c r="D108" s="36" t="str">
        <f>'FYBA B'!D108</f>
        <v>Sociology</v>
      </c>
      <c r="E108" s="36" t="str">
        <f>'FYBA B'!E108</f>
        <v>History</v>
      </c>
      <c r="F108" s="44">
        <f>'FYBA B'!F108</f>
        <v>3</v>
      </c>
      <c r="G108" s="44">
        <f>'FYBA B'!G108</f>
        <v>0</v>
      </c>
      <c r="H108" s="38">
        <f>'FYBA B'!H108</f>
        <v>3</v>
      </c>
      <c r="I108" s="38">
        <f>'FYBA B'!I108</f>
        <v>2</v>
      </c>
      <c r="J108" s="44">
        <f>'FYBA B'!J108</f>
        <v>5</v>
      </c>
      <c r="K108" s="40">
        <f>'FYBA B'!K108</f>
        <v>7</v>
      </c>
      <c r="L108" s="44">
        <f>'FYBA B'!L108</f>
        <v>3</v>
      </c>
      <c r="M108" s="44">
        <f>'FYBA B'!M108</f>
        <v>0</v>
      </c>
      <c r="N108" s="44">
        <f>'FYBA B'!N108</f>
        <v>0</v>
      </c>
      <c r="O108" s="44">
        <f>'FYBA B'!O108</f>
        <v>0</v>
      </c>
      <c r="P108" s="38">
        <f>'FYBA B'!P108</f>
        <v>4</v>
      </c>
      <c r="Q108" s="38" t="str">
        <f>'FYBA B'!Q108</f>
        <v/>
      </c>
      <c r="R108" s="38">
        <f>'FYBA B'!R108</f>
        <v>0</v>
      </c>
      <c r="S108" s="38" t="str">
        <f>'FYBA B'!S108</f>
        <v/>
      </c>
      <c r="T108" s="38">
        <f>'FYBA B'!T108</f>
        <v>0</v>
      </c>
    </row>
    <row r="109" spans="1:20" ht="22.5" customHeight="1">
      <c r="A109" s="34">
        <f>'FYBA B'!A109</f>
        <v>253</v>
      </c>
      <c r="B109" s="43" t="str">
        <f>'FYBA B'!B109</f>
        <v>FERNANDES BRANSTINA AGNELO</v>
      </c>
      <c r="C109" s="36" t="str">
        <f>'FYBA B'!C109</f>
        <v>Hindi</v>
      </c>
      <c r="D109" s="36" t="str">
        <f>'FYBA B'!D109</f>
        <v>Sociology</v>
      </c>
      <c r="E109" s="36" t="str">
        <f>'FYBA B'!E109</f>
        <v>Economics</v>
      </c>
      <c r="F109" s="44">
        <f>'FYBA B'!F109</f>
        <v>6</v>
      </c>
      <c r="G109" s="44">
        <f>'FYBA B'!G109</f>
        <v>0</v>
      </c>
      <c r="H109" s="38">
        <f>'FYBA B'!H109</f>
        <v>6</v>
      </c>
      <c r="I109" s="38">
        <f>'FYBA B'!I109</f>
        <v>2</v>
      </c>
      <c r="J109" s="44">
        <f>'FYBA B'!J109</f>
        <v>8</v>
      </c>
      <c r="K109" s="40">
        <f>'FYBA B'!K109</f>
        <v>10</v>
      </c>
      <c r="L109" s="44">
        <f>'FYBA B'!L109</f>
        <v>5</v>
      </c>
      <c r="M109" s="44">
        <f>'FYBA B'!M109</f>
        <v>0</v>
      </c>
      <c r="N109" s="44">
        <f>'FYBA B'!N109</f>
        <v>0</v>
      </c>
      <c r="O109" s="44">
        <f>'FYBA B'!O109</f>
        <v>0</v>
      </c>
      <c r="P109" s="38" t="str">
        <f>'FYBA B'!P109</f>
        <v/>
      </c>
      <c r="Q109" s="38">
        <f>'FYBA B'!Q109</f>
        <v>3</v>
      </c>
      <c r="R109" s="38">
        <f>'FYBA B'!R109</f>
        <v>0</v>
      </c>
      <c r="S109" s="38" t="str">
        <f>'FYBA B'!S109</f>
        <v/>
      </c>
      <c r="T109" s="38">
        <f>'FYBA B'!T109</f>
        <v>0</v>
      </c>
    </row>
    <row r="110" spans="1:20" ht="22.5" customHeight="1">
      <c r="A110" s="34">
        <f>'FYBA B'!A110</f>
        <v>254</v>
      </c>
      <c r="B110" s="43" t="str">
        <f>'FYBA B'!B110</f>
        <v>DMELLO SHIANN NEVILLE</v>
      </c>
      <c r="C110" s="36" t="str">
        <f>'FYBA B'!C110</f>
        <v>French</v>
      </c>
      <c r="D110" s="36" t="str">
        <f>'FYBA B'!D110</f>
        <v>Sociology</v>
      </c>
      <c r="E110" s="36" t="str">
        <f>'FYBA B'!E110</f>
        <v>History</v>
      </c>
      <c r="F110" s="44">
        <f>'FYBA B'!F110</f>
        <v>6</v>
      </c>
      <c r="G110" s="44">
        <f>'FYBA B'!G110</f>
        <v>0</v>
      </c>
      <c r="H110" s="38">
        <f>'FYBA B'!H110</f>
        <v>6</v>
      </c>
      <c r="I110" s="38">
        <f>'FYBA B'!I110</f>
        <v>1</v>
      </c>
      <c r="J110" s="44">
        <f>'FYBA B'!J110</f>
        <v>7</v>
      </c>
      <c r="K110" s="40">
        <f>'FYBA B'!K110</f>
        <v>8</v>
      </c>
      <c r="L110" s="44">
        <f>'FYBA B'!L110</f>
        <v>5</v>
      </c>
      <c r="M110" s="44">
        <f>'FYBA B'!M110</f>
        <v>0</v>
      </c>
      <c r="N110" s="44">
        <f>'FYBA B'!N110</f>
        <v>0</v>
      </c>
      <c r="O110" s="44">
        <f>'FYBA B'!O110</f>
        <v>0</v>
      </c>
      <c r="P110" s="38">
        <f>'FYBA B'!P110</f>
        <v>5</v>
      </c>
      <c r="Q110" s="38" t="str">
        <f>'FYBA B'!Q110</f>
        <v/>
      </c>
      <c r="R110" s="38" t="str">
        <f>'FYBA B'!R110</f>
        <v/>
      </c>
      <c r="S110" s="38">
        <f>'FYBA B'!S110</f>
        <v>0</v>
      </c>
      <c r="T110" s="38">
        <f>'FYBA B'!T110</f>
        <v>0</v>
      </c>
    </row>
    <row r="111" spans="1:20" ht="22.5" customHeight="1">
      <c r="A111" s="34">
        <f>'FYBA B'!A111</f>
        <v>255</v>
      </c>
      <c r="B111" s="43" t="str">
        <f>'FYBA B'!B111</f>
        <v>KOKNI KALPANABEN KARSANBHAI</v>
      </c>
      <c r="C111" s="36" t="str">
        <f>'FYBA B'!C111</f>
        <v>Hindi</v>
      </c>
      <c r="D111" s="36" t="str">
        <f>'FYBA B'!D111</f>
        <v>Sociology</v>
      </c>
      <c r="E111" s="36" t="str">
        <f>'FYBA B'!E111</f>
        <v>History</v>
      </c>
      <c r="F111" s="44">
        <f>'FYBA B'!F111</f>
        <v>0</v>
      </c>
      <c r="G111" s="44">
        <f>'FYBA B'!G111</f>
        <v>0</v>
      </c>
      <c r="H111" s="38">
        <f>'FYBA B'!H111</f>
        <v>0</v>
      </c>
      <c r="I111" s="38">
        <f>'FYBA B'!I111</f>
        <v>1</v>
      </c>
      <c r="J111" s="44">
        <f>'FYBA B'!J111</f>
        <v>5</v>
      </c>
      <c r="K111" s="40">
        <f>'FYBA B'!K111</f>
        <v>6</v>
      </c>
      <c r="L111" s="44">
        <f>'FYBA B'!L111</f>
        <v>1</v>
      </c>
      <c r="M111" s="44">
        <f>'FYBA B'!M111</f>
        <v>0</v>
      </c>
      <c r="N111" s="44">
        <f>'FYBA B'!N111</f>
        <v>0</v>
      </c>
      <c r="O111" s="44">
        <f>'FYBA B'!O111</f>
        <v>0</v>
      </c>
      <c r="P111" s="38">
        <f>'FYBA B'!P111</f>
        <v>1</v>
      </c>
      <c r="Q111" s="38" t="str">
        <f>'FYBA B'!Q111</f>
        <v/>
      </c>
      <c r="R111" s="38">
        <f>'FYBA B'!R111</f>
        <v>0</v>
      </c>
      <c r="S111" s="38" t="str">
        <f>'FYBA B'!S111</f>
        <v/>
      </c>
      <c r="T111" s="38">
        <f>'FYBA B'!T111</f>
        <v>0</v>
      </c>
    </row>
    <row r="112" spans="1:20" ht="22.5" customHeight="1">
      <c r="A112" s="34">
        <f>'FYBA B'!A112</f>
        <v>256</v>
      </c>
      <c r="B112" s="43" t="str">
        <f>'FYBA B'!B112</f>
        <v>TUSHAR DESAI</v>
      </c>
      <c r="C112" s="36" t="str">
        <f>'FYBA B'!C112</f>
        <v>Hindi</v>
      </c>
      <c r="D112" s="36" t="str">
        <f>'FYBA B'!D112</f>
        <v>Sociology</v>
      </c>
      <c r="E112" s="36" t="str">
        <f>'FYBA B'!E112</f>
        <v>History</v>
      </c>
      <c r="F112" s="44">
        <f>'FYBA B'!F112</f>
        <v>5</v>
      </c>
      <c r="G112" s="44">
        <f>'FYBA B'!G112</f>
        <v>0</v>
      </c>
      <c r="H112" s="38">
        <f>'FYBA B'!H112</f>
        <v>5</v>
      </c>
      <c r="I112" s="38">
        <f>'FYBA B'!I112</f>
        <v>1</v>
      </c>
      <c r="J112" s="44">
        <f>'FYBA B'!J112</f>
        <v>6</v>
      </c>
      <c r="K112" s="40">
        <f>'FYBA B'!K112</f>
        <v>7</v>
      </c>
      <c r="L112" s="44">
        <f>'FYBA B'!L112</f>
        <v>5</v>
      </c>
      <c r="M112" s="44">
        <f>'FYBA B'!M112</f>
        <v>0</v>
      </c>
      <c r="N112" s="44">
        <f>'FYBA B'!N112</f>
        <v>0</v>
      </c>
      <c r="O112" s="44">
        <f>'FYBA B'!O112</f>
        <v>0</v>
      </c>
      <c r="P112" s="38">
        <f>'FYBA B'!P112</f>
        <v>4</v>
      </c>
      <c r="Q112" s="38" t="str">
        <f>'FYBA B'!Q112</f>
        <v/>
      </c>
      <c r="R112" s="38">
        <f>'FYBA B'!R112</f>
        <v>0</v>
      </c>
      <c r="S112" s="38" t="str">
        <f>'FYBA B'!S112</f>
        <v/>
      </c>
      <c r="T112" s="38">
        <f>'FYBA B'!T112</f>
        <v>0</v>
      </c>
    </row>
    <row r="113" spans="1:20" ht="22.5" customHeight="1">
      <c r="A113" s="34">
        <f>'FYBA B'!A113</f>
        <v>257</v>
      </c>
      <c r="B113" s="43" t="str">
        <f>'FYBA B'!B113</f>
        <v>CANCELLED</v>
      </c>
      <c r="C113" s="36" t="str">
        <f>'FYBA B'!C113</f>
        <v>CANC</v>
      </c>
      <c r="D113" s="36" t="str">
        <f>'FYBA B'!D113</f>
        <v>CANC</v>
      </c>
      <c r="E113" s="36" t="str">
        <f>'FYBA B'!E113</f>
        <v>CANC</v>
      </c>
      <c r="F113" s="44">
        <f>'FYBA B'!F113</f>
        <v>6</v>
      </c>
      <c r="G113" s="44">
        <f>'FYBA B'!G113</f>
        <v>0</v>
      </c>
      <c r="H113" s="38">
        <f>'FYBA B'!H113</f>
        <v>6</v>
      </c>
      <c r="I113" s="38">
        <f>'FYBA B'!I113</f>
        <v>2</v>
      </c>
      <c r="J113" s="44">
        <f>'FYBA B'!J113</f>
        <v>7</v>
      </c>
      <c r="K113" s="40">
        <f>'FYBA B'!K113</f>
        <v>9</v>
      </c>
      <c r="L113" s="44">
        <f>'FYBA B'!L113</f>
        <v>4</v>
      </c>
      <c r="M113" s="44">
        <f>'FYBA B'!M113</f>
        <v>0</v>
      </c>
      <c r="N113" s="44">
        <f>'FYBA B'!N113</f>
        <v>0</v>
      </c>
      <c r="O113" s="44">
        <f>'FYBA B'!O113</f>
        <v>0</v>
      </c>
      <c r="P113" s="38" t="str">
        <f>'FYBA B'!P113</f>
        <v/>
      </c>
      <c r="Q113" s="38" t="str">
        <f>'FYBA B'!Q113</f>
        <v/>
      </c>
      <c r="R113" s="38" t="str">
        <f>'FYBA B'!R113</f>
        <v/>
      </c>
      <c r="S113" s="38" t="str">
        <f>'FYBA B'!S113</f>
        <v/>
      </c>
      <c r="T113" s="38">
        <f>'FYBA B'!T113</f>
        <v>0</v>
      </c>
    </row>
    <row r="114" spans="1:20" ht="22.5" customHeight="1">
      <c r="A114" s="34">
        <f>'FYBA B'!A114</f>
        <v>258</v>
      </c>
      <c r="B114" s="43" t="str">
        <f>'FYBA B'!B114</f>
        <v>MANZI CALVIN TREVOR</v>
      </c>
      <c r="C114" s="36" t="str">
        <f>'FYBA B'!C114</f>
        <v>French</v>
      </c>
      <c r="D114" s="36" t="str">
        <f>'FYBA B'!D114</f>
        <v>Sociology</v>
      </c>
      <c r="E114" s="36" t="str">
        <f>'FYBA B'!E114</f>
        <v>History</v>
      </c>
      <c r="F114" s="44">
        <f>'FYBA B'!F114</f>
        <v>3</v>
      </c>
      <c r="G114" s="44">
        <f>'FYBA B'!G114</f>
        <v>0</v>
      </c>
      <c r="H114" s="38">
        <f>'FYBA B'!H114</f>
        <v>3</v>
      </c>
      <c r="I114" s="38">
        <f>'FYBA B'!I114</f>
        <v>0</v>
      </c>
      <c r="J114" s="44">
        <f>'FYBA B'!J114</f>
        <v>5</v>
      </c>
      <c r="K114" s="40">
        <f>'FYBA B'!K114</f>
        <v>5</v>
      </c>
      <c r="L114" s="44">
        <f>'FYBA B'!L114</f>
        <v>4</v>
      </c>
      <c r="M114" s="44">
        <f>'FYBA B'!M114</f>
        <v>0</v>
      </c>
      <c r="N114" s="44">
        <f>'FYBA B'!N114</f>
        <v>0</v>
      </c>
      <c r="O114" s="44">
        <f>'FYBA B'!O114</f>
        <v>0</v>
      </c>
      <c r="P114" s="38">
        <f>'FYBA B'!P114</f>
        <v>3</v>
      </c>
      <c r="Q114" s="38" t="str">
        <f>'FYBA B'!Q114</f>
        <v/>
      </c>
      <c r="R114" s="38" t="str">
        <f>'FYBA B'!R114</f>
        <v/>
      </c>
      <c r="S114" s="38">
        <f>'FYBA B'!S114</f>
        <v>0</v>
      </c>
      <c r="T114" s="38">
        <f>'FYBA B'!T114</f>
        <v>0</v>
      </c>
    </row>
    <row r="115" spans="1:20" ht="22.5" customHeight="1">
      <c r="A115" s="34">
        <f>'FYBA B'!A115</f>
        <v>259</v>
      </c>
      <c r="B115" s="43" t="str">
        <f>'FYBA B'!B115</f>
        <v>FERNANDES ATHANASIA FRANCIS</v>
      </c>
      <c r="C115" s="36" t="str">
        <f>'FYBA B'!C115</f>
        <v>Hindi</v>
      </c>
      <c r="D115" s="36" t="str">
        <f>'FYBA B'!D115</f>
        <v>Sociology</v>
      </c>
      <c r="E115" s="36" t="str">
        <f>'FYBA B'!E115</f>
        <v>History</v>
      </c>
      <c r="F115" s="44">
        <f>'FYBA B'!F115</f>
        <v>0</v>
      </c>
      <c r="G115" s="44">
        <f>'FYBA B'!G115</f>
        <v>0</v>
      </c>
      <c r="H115" s="38">
        <f>'FYBA B'!H115</f>
        <v>0</v>
      </c>
      <c r="I115" s="38">
        <f>'FYBA B'!I115</f>
        <v>2</v>
      </c>
      <c r="J115" s="44">
        <f>'FYBA B'!J115</f>
        <v>3</v>
      </c>
      <c r="K115" s="40">
        <f>'FYBA B'!K115</f>
        <v>5</v>
      </c>
      <c r="L115" s="44">
        <f>'FYBA B'!L115</f>
        <v>3</v>
      </c>
      <c r="M115" s="44">
        <f>'FYBA B'!M115</f>
        <v>0</v>
      </c>
      <c r="N115" s="44">
        <f>'FYBA B'!N115</f>
        <v>0</v>
      </c>
      <c r="O115" s="44">
        <f>'FYBA B'!O115</f>
        <v>0</v>
      </c>
      <c r="P115" s="38">
        <f>'FYBA B'!P115</f>
        <v>4</v>
      </c>
      <c r="Q115" s="38" t="str">
        <f>'FYBA B'!Q115</f>
        <v/>
      </c>
      <c r="R115" s="38">
        <f>'FYBA B'!R115</f>
        <v>0</v>
      </c>
      <c r="S115" s="38" t="str">
        <f>'FYBA B'!S115</f>
        <v/>
      </c>
      <c r="T115" s="38">
        <f>'FYBA B'!T115</f>
        <v>0</v>
      </c>
    </row>
    <row r="116" spans="1:20" ht="22.5" customHeight="1">
      <c r="A116" s="34">
        <f>'FYBA B'!A116</f>
        <v>260</v>
      </c>
      <c r="B116" s="43" t="str">
        <f>'FYBA B'!B116</f>
        <v>DSOUZA SANYA SHELTON</v>
      </c>
      <c r="C116" s="36" t="str">
        <f>'FYBA B'!C116</f>
        <v>French</v>
      </c>
      <c r="D116" s="36" t="str">
        <f>'FYBA B'!D116</f>
        <v>Sociology</v>
      </c>
      <c r="E116" s="36" t="str">
        <f>'FYBA B'!E116</f>
        <v>History</v>
      </c>
      <c r="F116" s="44">
        <f>'FYBA B'!F116</f>
        <v>4</v>
      </c>
      <c r="G116" s="44">
        <f>'FYBA B'!G116</f>
        <v>0</v>
      </c>
      <c r="H116" s="38">
        <f>'FYBA B'!H116</f>
        <v>4</v>
      </c>
      <c r="I116" s="38">
        <f>'FYBA B'!I116</f>
        <v>2</v>
      </c>
      <c r="J116" s="44">
        <f>'FYBA B'!J116</f>
        <v>7</v>
      </c>
      <c r="K116" s="40">
        <f>'FYBA B'!K116</f>
        <v>9</v>
      </c>
      <c r="L116" s="44">
        <f>'FYBA B'!L116</f>
        <v>2</v>
      </c>
      <c r="M116" s="44">
        <f>'FYBA B'!M116</f>
        <v>0</v>
      </c>
      <c r="N116" s="44">
        <f>'FYBA B'!N116</f>
        <v>0</v>
      </c>
      <c r="O116" s="44">
        <f>'FYBA B'!O116</f>
        <v>0</v>
      </c>
      <c r="P116" s="38">
        <f>'FYBA B'!P116</f>
        <v>5</v>
      </c>
      <c r="Q116" s="38" t="str">
        <f>'FYBA B'!Q116</f>
        <v/>
      </c>
      <c r="R116" s="38" t="str">
        <f>'FYBA B'!R116</f>
        <v/>
      </c>
      <c r="S116" s="38">
        <f>'FYBA B'!S116</f>
        <v>0</v>
      </c>
      <c r="T116" s="38">
        <f>'FYBA B'!T116</f>
        <v>0</v>
      </c>
    </row>
    <row r="117" spans="1:20" ht="22.5" customHeight="1">
      <c r="A117" s="34">
        <f>'FYBA B'!A117</f>
        <v>261</v>
      </c>
      <c r="B117" s="43" t="str">
        <f>'FYBA B'!B117</f>
        <v>SALDANHA ADRIN ANTHONY</v>
      </c>
      <c r="C117" s="36" t="str">
        <f>'FYBA B'!C117</f>
        <v>Hindi</v>
      </c>
      <c r="D117" s="36" t="str">
        <f>'FYBA B'!D117</f>
        <v>Sociology</v>
      </c>
      <c r="E117" s="36" t="str">
        <f>'FYBA B'!E117</f>
        <v>Economics</v>
      </c>
      <c r="F117" s="44">
        <f>'FYBA B'!F117</f>
        <v>6</v>
      </c>
      <c r="G117" s="44">
        <f>'FYBA B'!G117</f>
        <v>0</v>
      </c>
      <c r="H117" s="38">
        <f>'FYBA B'!H117</f>
        <v>6</v>
      </c>
      <c r="I117" s="38">
        <f>'FYBA B'!I117</f>
        <v>2</v>
      </c>
      <c r="J117" s="44">
        <f>'FYBA B'!J117</f>
        <v>8</v>
      </c>
      <c r="K117" s="40">
        <f>'FYBA B'!K117</f>
        <v>10</v>
      </c>
      <c r="L117" s="44">
        <f>'FYBA B'!L117</f>
        <v>5</v>
      </c>
      <c r="M117" s="44">
        <f>'FYBA B'!M117</f>
        <v>0</v>
      </c>
      <c r="N117" s="44">
        <f>'FYBA B'!N117</f>
        <v>0</v>
      </c>
      <c r="O117" s="44">
        <f>'FYBA B'!O117</f>
        <v>0</v>
      </c>
      <c r="P117" s="38" t="str">
        <f>'FYBA B'!P117</f>
        <v/>
      </c>
      <c r="Q117" s="38">
        <f>'FYBA B'!Q117</f>
        <v>3</v>
      </c>
      <c r="R117" s="38">
        <f>'FYBA B'!R117</f>
        <v>0</v>
      </c>
      <c r="S117" s="38" t="str">
        <f>'FYBA B'!S117</f>
        <v/>
      </c>
      <c r="T117" s="38">
        <f>'FYBA B'!T117</f>
        <v>0</v>
      </c>
    </row>
    <row r="118" spans="1:20" ht="22.5" customHeight="1">
      <c r="A118" s="34">
        <f>'FYBA B'!A118</f>
        <v>262</v>
      </c>
      <c r="B118" s="43" t="str">
        <f>'FYBA B'!B118</f>
        <v>GONSALVES JOVITA MARIA CAJETIAN</v>
      </c>
      <c r="C118" s="36" t="str">
        <f>'FYBA B'!C118</f>
        <v>Hindi</v>
      </c>
      <c r="D118" s="36" t="str">
        <f>'FYBA B'!D118</f>
        <v>Sociology</v>
      </c>
      <c r="E118" s="36" t="str">
        <f>'FYBA B'!E118</f>
        <v>History</v>
      </c>
      <c r="F118" s="44">
        <f>'FYBA B'!F118</f>
        <v>4</v>
      </c>
      <c r="G118" s="44">
        <f>'FYBA B'!G118</f>
        <v>0</v>
      </c>
      <c r="H118" s="38">
        <f>'FYBA B'!H118</f>
        <v>4</v>
      </c>
      <c r="I118" s="38">
        <f>'FYBA B'!I118</f>
        <v>2</v>
      </c>
      <c r="J118" s="44">
        <f>'FYBA B'!J118</f>
        <v>7</v>
      </c>
      <c r="K118" s="40">
        <f>'FYBA B'!K118</f>
        <v>9</v>
      </c>
      <c r="L118" s="44">
        <f>'FYBA B'!L118</f>
        <v>3</v>
      </c>
      <c r="M118" s="44">
        <f>'FYBA B'!M118</f>
        <v>0</v>
      </c>
      <c r="N118" s="44">
        <f>'FYBA B'!N118</f>
        <v>0</v>
      </c>
      <c r="O118" s="44">
        <f>'FYBA B'!O118</f>
        <v>0</v>
      </c>
      <c r="P118" s="38">
        <f>'FYBA B'!P118</f>
        <v>5</v>
      </c>
      <c r="Q118" s="38" t="str">
        <f>'FYBA B'!Q118</f>
        <v/>
      </c>
      <c r="R118" s="38">
        <f>'FYBA B'!R118</f>
        <v>0</v>
      </c>
      <c r="S118" s="38" t="str">
        <f>'FYBA B'!S118</f>
        <v/>
      </c>
      <c r="T118" s="38">
        <f>'FYBA B'!T118</f>
        <v>0</v>
      </c>
    </row>
    <row r="119" spans="1:20" ht="22.5" customHeight="1">
      <c r="A119" s="34">
        <f>'FYBA B'!A119</f>
        <v>263</v>
      </c>
      <c r="B119" s="43" t="str">
        <f>'FYBA B'!B119</f>
        <v>AALIYAH SALIM LADHANI</v>
      </c>
      <c r="C119" s="36" t="str">
        <f>'FYBA B'!C119</f>
        <v>Hindi</v>
      </c>
      <c r="D119" s="36" t="str">
        <f>'FYBA B'!D119</f>
        <v>Sociology</v>
      </c>
      <c r="E119" s="36" t="str">
        <f>'FYBA B'!E119</f>
        <v>History</v>
      </c>
      <c r="F119" s="44">
        <f>'FYBA B'!F119</f>
        <v>6</v>
      </c>
      <c r="G119" s="44">
        <f>'FYBA B'!G119</f>
        <v>0</v>
      </c>
      <c r="H119" s="38">
        <f>'FYBA B'!H119</f>
        <v>6</v>
      </c>
      <c r="I119" s="38">
        <f>'FYBA B'!I119</f>
        <v>2</v>
      </c>
      <c r="J119" s="44">
        <f>'FYBA B'!J119</f>
        <v>7</v>
      </c>
      <c r="K119" s="40">
        <f>'FYBA B'!K119</f>
        <v>9</v>
      </c>
      <c r="L119" s="44">
        <f>'FYBA B'!L119</f>
        <v>5</v>
      </c>
      <c r="M119" s="44">
        <f>'FYBA B'!M119</f>
        <v>0</v>
      </c>
      <c r="N119" s="44">
        <f>'FYBA B'!N119</f>
        <v>0</v>
      </c>
      <c r="O119" s="44">
        <f>'FYBA B'!O119</f>
        <v>0</v>
      </c>
      <c r="P119" s="38">
        <f>'FYBA B'!P119</f>
        <v>5</v>
      </c>
      <c r="Q119" s="38" t="str">
        <f>'FYBA B'!Q119</f>
        <v/>
      </c>
      <c r="R119" s="38">
        <f>'FYBA B'!R119</f>
        <v>0</v>
      </c>
      <c r="S119" s="38" t="str">
        <f>'FYBA B'!S119</f>
        <v/>
      </c>
      <c r="T119" s="38">
        <f>'FYBA B'!T119</f>
        <v>0</v>
      </c>
    </row>
    <row r="120" spans="1:20" ht="22.5" customHeight="1">
      <c r="A120" s="34">
        <f>'FYBA B'!A120</f>
        <v>264</v>
      </c>
      <c r="B120" s="43" t="str">
        <f>'FYBA B'!B120</f>
        <v>SAMSON MICHELLE GINELLE</v>
      </c>
      <c r="C120" s="36" t="str">
        <f>'FYBA B'!C120</f>
        <v>French</v>
      </c>
      <c r="D120" s="36" t="str">
        <f>'FYBA B'!D120</f>
        <v>Sociology</v>
      </c>
      <c r="E120" s="36" t="str">
        <f>'FYBA B'!E120</f>
        <v>History</v>
      </c>
      <c r="F120" s="44">
        <f>'FYBA B'!F120</f>
        <v>6</v>
      </c>
      <c r="G120" s="44">
        <f>'FYBA B'!G120</f>
        <v>0</v>
      </c>
      <c r="H120" s="38">
        <f>'FYBA B'!H120</f>
        <v>6</v>
      </c>
      <c r="I120" s="38">
        <f>'FYBA B'!I120</f>
        <v>2</v>
      </c>
      <c r="J120" s="44">
        <f>'FYBA B'!J120</f>
        <v>8</v>
      </c>
      <c r="K120" s="40">
        <f>'FYBA B'!K120</f>
        <v>10</v>
      </c>
      <c r="L120" s="44">
        <f>'FYBA B'!L120</f>
        <v>4</v>
      </c>
      <c r="M120" s="44">
        <f>'FYBA B'!M120</f>
        <v>0</v>
      </c>
      <c r="N120" s="44">
        <f>'FYBA B'!N120</f>
        <v>0</v>
      </c>
      <c r="O120" s="44">
        <f>'FYBA B'!O120</f>
        <v>0</v>
      </c>
      <c r="P120" s="38">
        <f>'FYBA B'!P120</f>
        <v>5</v>
      </c>
      <c r="Q120" s="38" t="str">
        <f>'FYBA B'!Q120</f>
        <v/>
      </c>
      <c r="R120" s="38" t="str">
        <f>'FYBA B'!R120</f>
        <v/>
      </c>
      <c r="S120" s="38">
        <f>'FYBA B'!S120</f>
        <v>0</v>
      </c>
      <c r="T120" s="38">
        <f>'FYBA B'!T120</f>
        <v>0</v>
      </c>
    </row>
    <row r="121" spans="1:20" ht="22.5" customHeight="1">
      <c r="A121" s="34">
        <f>'FYBA B'!A121</f>
        <v>265</v>
      </c>
      <c r="B121" s="43" t="str">
        <f>'FYBA B'!B121</f>
        <v>LAWRENCE HAZEL CLIFF</v>
      </c>
      <c r="C121" s="36" t="str">
        <f>'FYBA B'!C121</f>
        <v>Hindi</v>
      </c>
      <c r="D121" s="36" t="str">
        <f>'FYBA B'!D121</f>
        <v>Sociology</v>
      </c>
      <c r="E121" s="36" t="str">
        <f>'FYBA B'!E121</f>
        <v>History</v>
      </c>
      <c r="F121" s="44">
        <f>'FYBA B'!F121</f>
        <v>6</v>
      </c>
      <c r="G121" s="44">
        <f>'FYBA B'!G121</f>
        <v>0</v>
      </c>
      <c r="H121" s="38">
        <f>'FYBA B'!H121</f>
        <v>6</v>
      </c>
      <c r="I121" s="38">
        <f>'FYBA B'!I121</f>
        <v>2</v>
      </c>
      <c r="J121" s="44">
        <f>'FYBA B'!J121</f>
        <v>8</v>
      </c>
      <c r="K121" s="40">
        <f>'FYBA B'!K121</f>
        <v>10</v>
      </c>
      <c r="L121" s="44">
        <f>'FYBA B'!L121</f>
        <v>5</v>
      </c>
      <c r="M121" s="44">
        <f>'FYBA B'!M121</f>
        <v>0</v>
      </c>
      <c r="N121" s="44">
        <f>'FYBA B'!N121</f>
        <v>0</v>
      </c>
      <c r="O121" s="44">
        <f>'FYBA B'!O121</f>
        <v>0</v>
      </c>
      <c r="P121" s="38">
        <f>'FYBA B'!P121</f>
        <v>5</v>
      </c>
      <c r="Q121" s="38" t="str">
        <f>'FYBA B'!Q121</f>
        <v/>
      </c>
      <c r="R121" s="38">
        <f>'FYBA B'!R121</f>
        <v>0</v>
      </c>
      <c r="S121" s="38" t="str">
        <f>'FYBA B'!S121</f>
        <v/>
      </c>
      <c r="T121" s="38">
        <f>'FYBA B'!T121</f>
        <v>0</v>
      </c>
    </row>
    <row r="122" spans="1:20" ht="22.5" customHeight="1">
      <c r="A122" s="34">
        <f>'FYBA B'!A122</f>
        <v>266</v>
      </c>
      <c r="B122" s="43" t="str">
        <f>'FYBA B'!B122</f>
        <v>KAMBAR SHIVRAJ SAMEL</v>
      </c>
      <c r="C122" s="36" t="str">
        <f>'FYBA B'!C122</f>
        <v>Hindi</v>
      </c>
      <c r="D122" s="36" t="str">
        <f>'FYBA B'!D122</f>
        <v>Sociology</v>
      </c>
      <c r="E122" s="36" t="str">
        <f>'FYBA B'!E122</f>
        <v>History</v>
      </c>
      <c r="F122" s="44">
        <f>'FYBA B'!F122</f>
        <v>6</v>
      </c>
      <c r="G122" s="44">
        <f>'FYBA B'!G122</f>
        <v>0</v>
      </c>
      <c r="H122" s="38">
        <f>'FYBA B'!H122</f>
        <v>6</v>
      </c>
      <c r="I122" s="38">
        <f>'FYBA B'!I122</f>
        <v>2</v>
      </c>
      <c r="J122" s="44">
        <f>'FYBA B'!J122</f>
        <v>7</v>
      </c>
      <c r="K122" s="40">
        <f>'FYBA B'!K122</f>
        <v>9</v>
      </c>
      <c r="L122" s="44">
        <f>'FYBA B'!L122</f>
        <v>4</v>
      </c>
      <c r="M122" s="44">
        <f>'FYBA B'!M122</f>
        <v>0</v>
      </c>
      <c r="N122" s="44">
        <f>'FYBA B'!N122</f>
        <v>0</v>
      </c>
      <c r="O122" s="44">
        <f>'FYBA B'!O122</f>
        <v>0</v>
      </c>
      <c r="P122" s="38">
        <f>'FYBA B'!P122</f>
        <v>4</v>
      </c>
      <c r="Q122" s="38" t="str">
        <f>'FYBA B'!Q122</f>
        <v/>
      </c>
      <c r="R122" s="38">
        <f>'FYBA B'!R122</f>
        <v>0</v>
      </c>
      <c r="S122" s="38" t="str">
        <f>'FYBA B'!S122</f>
        <v/>
      </c>
      <c r="T122" s="38">
        <f>'FYBA B'!T122</f>
        <v>0</v>
      </c>
    </row>
    <row r="123" spans="1:20" ht="22.5" customHeight="1">
      <c r="A123" s="34">
        <f>'FYBA B'!A123</f>
        <v>267</v>
      </c>
      <c r="B123" s="43" t="str">
        <f>'FYBA B'!B123</f>
        <v>DAUDAR PARAMJEET KAUR SHIVDEV SINGH</v>
      </c>
      <c r="C123" s="36" t="str">
        <f>'FYBA B'!C123</f>
        <v>Hindi</v>
      </c>
      <c r="D123" s="36" t="str">
        <f>'FYBA B'!D123</f>
        <v>Sociology</v>
      </c>
      <c r="E123" s="36" t="str">
        <f>'FYBA B'!E123</f>
        <v>History</v>
      </c>
      <c r="F123" s="44">
        <f>'FYBA B'!F123</f>
        <v>6</v>
      </c>
      <c r="G123" s="44">
        <f>'FYBA B'!G123</f>
        <v>0</v>
      </c>
      <c r="H123" s="38">
        <f>'FYBA B'!H123</f>
        <v>6</v>
      </c>
      <c r="I123" s="38">
        <f>'FYBA B'!I123</f>
        <v>2</v>
      </c>
      <c r="J123" s="44">
        <f>'FYBA B'!J123</f>
        <v>8</v>
      </c>
      <c r="K123" s="40">
        <f>'FYBA B'!K123</f>
        <v>10</v>
      </c>
      <c r="L123" s="44">
        <f>'FYBA B'!L123</f>
        <v>5</v>
      </c>
      <c r="M123" s="44">
        <f>'FYBA B'!M123</f>
        <v>0</v>
      </c>
      <c r="N123" s="44">
        <f>'FYBA B'!N123</f>
        <v>0</v>
      </c>
      <c r="O123" s="44">
        <f>'FYBA B'!O123</f>
        <v>0</v>
      </c>
      <c r="P123" s="38">
        <f>'FYBA B'!P123</f>
        <v>4</v>
      </c>
      <c r="Q123" s="38" t="str">
        <f>'FYBA B'!Q123</f>
        <v/>
      </c>
      <c r="R123" s="38">
        <f>'FYBA B'!R123</f>
        <v>0</v>
      </c>
      <c r="S123" s="38" t="str">
        <f>'FYBA B'!S123</f>
        <v/>
      </c>
      <c r="T123" s="38">
        <f>'FYBA B'!T123</f>
        <v>0</v>
      </c>
    </row>
    <row r="124" spans="1:20" ht="22.5" customHeight="1">
      <c r="A124" s="34">
        <f>'FYBA B'!A124</f>
        <v>268</v>
      </c>
      <c r="B124" s="43" t="str">
        <f>'FYBA B'!B124</f>
        <v>PEREIRA RONAQ PRASHANTH</v>
      </c>
      <c r="C124" s="36" t="str">
        <f>'FYBA B'!C124</f>
        <v>Hindi</v>
      </c>
      <c r="D124" s="36" t="str">
        <f>'FYBA B'!D124</f>
        <v>Sociology</v>
      </c>
      <c r="E124" s="36" t="str">
        <f>'FYBA B'!E124</f>
        <v>History</v>
      </c>
      <c r="F124" s="44">
        <f>'FYBA B'!F124</f>
        <v>0</v>
      </c>
      <c r="G124" s="44">
        <f>'FYBA B'!G124</f>
        <v>0</v>
      </c>
      <c r="H124" s="38">
        <f>'FYBA B'!H124</f>
        <v>0</v>
      </c>
      <c r="I124" s="38">
        <f>'FYBA B'!I124</f>
        <v>0</v>
      </c>
      <c r="J124" s="44">
        <f>'FYBA B'!J124</f>
        <v>4</v>
      </c>
      <c r="K124" s="40">
        <f>'FYBA B'!K124</f>
        <v>4</v>
      </c>
      <c r="L124" s="44">
        <f>'FYBA B'!L124</f>
        <v>4</v>
      </c>
      <c r="M124" s="44">
        <f>'FYBA B'!M124</f>
        <v>0</v>
      </c>
      <c r="N124" s="44">
        <f>'FYBA B'!N124</f>
        <v>0</v>
      </c>
      <c r="O124" s="44">
        <f>'FYBA B'!O124</f>
        <v>0</v>
      </c>
      <c r="P124" s="38">
        <f>'FYBA B'!P124</f>
        <v>3</v>
      </c>
      <c r="Q124" s="38" t="str">
        <f>'FYBA B'!Q124</f>
        <v/>
      </c>
      <c r="R124" s="38">
        <f>'FYBA B'!R124</f>
        <v>0</v>
      </c>
      <c r="S124" s="38" t="str">
        <f>'FYBA B'!S124</f>
        <v/>
      </c>
      <c r="T124" s="38">
        <f>'FYBA B'!T124</f>
        <v>0</v>
      </c>
    </row>
    <row r="125" spans="1:20" ht="22.5" customHeight="1">
      <c r="A125" s="34">
        <f>'FYBA B'!A125</f>
        <v>269</v>
      </c>
      <c r="B125" s="43" t="str">
        <f>'FYBA B'!B125</f>
        <v>FERNANDES JOWIN SUCCOUR FILOMENO</v>
      </c>
      <c r="C125" s="36" t="str">
        <f>'FYBA B'!C125</f>
        <v>Hindi</v>
      </c>
      <c r="D125" s="36" t="str">
        <f>'FYBA B'!D125</f>
        <v>Sociology</v>
      </c>
      <c r="E125" s="36" t="str">
        <f>'FYBA B'!E125</f>
        <v>History</v>
      </c>
      <c r="F125" s="44">
        <f>'FYBA B'!F125</f>
        <v>1</v>
      </c>
      <c r="G125" s="44">
        <f>'FYBA B'!G125</f>
        <v>0</v>
      </c>
      <c r="H125" s="38">
        <f>'FYBA B'!H125</f>
        <v>1</v>
      </c>
      <c r="I125" s="38">
        <f>'FYBA B'!I125</f>
        <v>0</v>
      </c>
      <c r="J125" s="44">
        <f>'FYBA B'!J125</f>
        <v>2</v>
      </c>
      <c r="K125" s="40">
        <f>'FYBA B'!K125</f>
        <v>2</v>
      </c>
      <c r="L125" s="44">
        <f>'FYBA B'!L125</f>
        <v>1</v>
      </c>
      <c r="M125" s="44">
        <f>'FYBA B'!M125</f>
        <v>0</v>
      </c>
      <c r="N125" s="44">
        <f>'FYBA B'!N125</f>
        <v>0</v>
      </c>
      <c r="O125" s="44">
        <f>'FYBA B'!O125</f>
        <v>0</v>
      </c>
      <c r="P125" s="38">
        <f>'FYBA B'!P125</f>
        <v>2</v>
      </c>
      <c r="Q125" s="38" t="str">
        <f>'FYBA B'!Q125</f>
        <v/>
      </c>
      <c r="R125" s="38">
        <f>'FYBA B'!R125</f>
        <v>0</v>
      </c>
      <c r="S125" s="38" t="str">
        <f>'FYBA B'!S125</f>
        <v/>
      </c>
      <c r="T125" s="38">
        <f>'FYBA B'!T125</f>
        <v>0</v>
      </c>
    </row>
    <row r="126" spans="1:20" ht="22.5" customHeight="1">
      <c r="A126" s="34">
        <f>'FYBA B'!A126</f>
        <v>270</v>
      </c>
      <c r="B126" s="43" t="str">
        <f>'FYBA B'!B126</f>
        <v>BOTHRA RUPALI PRAKASH</v>
      </c>
      <c r="C126" s="36" t="str">
        <f>'FYBA B'!C126</f>
        <v>Hindi</v>
      </c>
      <c r="D126" s="36" t="str">
        <f>'FYBA B'!D126</f>
        <v>Sociology</v>
      </c>
      <c r="E126" s="36" t="str">
        <f>'FYBA B'!E126</f>
        <v>Economics</v>
      </c>
      <c r="F126" s="44">
        <f>'FYBA B'!F126</f>
        <v>5</v>
      </c>
      <c r="G126" s="44">
        <f>'FYBA B'!G126</f>
        <v>0</v>
      </c>
      <c r="H126" s="38">
        <f>'FYBA B'!H126</f>
        <v>5</v>
      </c>
      <c r="I126" s="38">
        <f>'FYBA B'!I126</f>
        <v>2</v>
      </c>
      <c r="J126" s="44">
        <f>'FYBA B'!J126</f>
        <v>6</v>
      </c>
      <c r="K126" s="40">
        <f>'FYBA B'!K126</f>
        <v>8</v>
      </c>
      <c r="L126" s="44">
        <f>'FYBA B'!L126</f>
        <v>3</v>
      </c>
      <c r="M126" s="44">
        <f>'FYBA B'!M126</f>
        <v>0</v>
      </c>
      <c r="N126" s="44">
        <f>'FYBA B'!N126</f>
        <v>0</v>
      </c>
      <c r="O126" s="44">
        <f>'FYBA B'!O126</f>
        <v>0</v>
      </c>
      <c r="P126" s="38" t="str">
        <f>'FYBA B'!P126</f>
        <v/>
      </c>
      <c r="Q126" s="38">
        <f>'FYBA B'!Q126</f>
        <v>2</v>
      </c>
      <c r="R126" s="38">
        <f>'FYBA B'!R126</f>
        <v>0</v>
      </c>
      <c r="S126" s="38" t="str">
        <f>'FYBA B'!S126</f>
        <v/>
      </c>
      <c r="T126" s="38">
        <f>'FYBA B'!T126</f>
        <v>0</v>
      </c>
    </row>
    <row r="127" spans="1:20" ht="22.5" customHeight="1">
      <c r="A127" s="34">
        <f>'FYBA B'!A127</f>
        <v>271</v>
      </c>
      <c r="B127" s="43" t="str">
        <f>'FYBA B'!B127</f>
        <v>SHINDE SHUBHAM ANKUSH</v>
      </c>
      <c r="C127" s="36" t="str">
        <f>'FYBA B'!C127</f>
        <v>Hindi</v>
      </c>
      <c r="D127" s="36" t="str">
        <f>'FYBA B'!D127</f>
        <v>Sociology</v>
      </c>
      <c r="E127" s="36" t="str">
        <f>'FYBA B'!E127</f>
        <v>History</v>
      </c>
      <c r="F127" s="44">
        <f>'FYBA B'!F127</f>
        <v>6</v>
      </c>
      <c r="G127" s="44">
        <f>'FYBA B'!G127</f>
        <v>0</v>
      </c>
      <c r="H127" s="38">
        <f>'FYBA B'!H127</f>
        <v>6</v>
      </c>
      <c r="I127" s="38">
        <f>'FYBA B'!I127</f>
        <v>2</v>
      </c>
      <c r="J127" s="44">
        <f>'FYBA B'!J127</f>
        <v>8</v>
      </c>
      <c r="K127" s="40">
        <f>'FYBA B'!K127</f>
        <v>10</v>
      </c>
      <c r="L127" s="44">
        <f>'FYBA B'!L127</f>
        <v>5</v>
      </c>
      <c r="M127" s="44">
        <f>'FYBA B'!M127</f>
        <v>0</v>
      </c>
      <c r="N127" s="44">
        <f>'FYBA B'!N127</f>
        <v>0</v>
      </c>
      <c r="O127" s="44">
        <f>'FYBA B'!O127</f>
        <v>0</v>
      </c>
      <c r="P127" s="38">
        <f>'FYBA B'!P127</f>
        <v>5</v>
      </c>
      <c r="Q127" s="38" t="str">
        <f>'FYBA B'!Q127</f>
        <v/>
      </c>
      <c r="R127" s="38">
        <f>'FYBA B'!R127</f>
        <v>0</v>
      </c>
      <c r="S127" s="38" t="str">
        <f>'FYBA B'!S127</f>
        <v/>
      </c>
      <c r="T127" s="38">
        <f>'FYBA B'!T127</f>
        <v>0</v>
      </c>
    </row>
    <row r="128" spans="1:20" ht="22.5" customHeight="1">
      <c r="A128" s="34">
        <f>'FYBA B'!A128</f>
        <v>272</v>
      </c>
      <c r="B128" s="43" t="str">
        <f>'FYBA B'!B128</f>
        <v>FERNANDES MANUEL ELTON</v>
      </c>
      <c r="C128" s="36" t="str">
        <f>'FYBA B'!C128</f>
        <v>Hindi</v>
      </c>
      <c r="D128" s="36" t="str">
        <f>'FYBA B'!D128</f>
        <v>Sociology</v>
      </c>
      <c r="E128" s="36" t="str">
        <f>'FYBA B'!E128</f>
        <v>History</v>
      </c>
      <c r="F128" s="44">
        <f>'FYBA B'!F128</f>
        <v>6</v>
      </c>
      <c r="G128" s="44">
        <f>'FYBA B'!G128</f>
        <v>0</v>
      </c>
      <c r="H128" s="38">
        <f>'FYBA B'!H128</f>
        <v>6</v>
      </c>
      <c r="I128" s="38">
        <f>'FYBA B'!I128</f>
        <v>2</v>
      </c>
      <c r="J128" s="44">
        <f>'FYBA B'!J128</f>
        <v>8</v>
      </c>
      <c r="K128" s="40">
        <f>'FYBA B'!K128</f>
        <v>10</v>
      </c>
      <c r="L128" s="44">
        <f>'FYBA B'!L128</f>
        <v>5</v>
      </c>
      <c r="M128" s="44">
        <f>'FYBA B'!M128</f>
        <v>0</v>
      </c>
      <c r="N128" s="44">
        <f>'FYBA B'!N128</f>
        <v>0</v>
      </c>
      <c r="O128" s="44">
        <f>'FYBA B'!O128</f>
        <v>0</v>
      </c>
      <c r="P128" s="38">
        <f>'FYBA B'!P128</f>
        <v>5</v>
      </c>
      <c r="Q128" s="38" t="str">
        <f>'FYBA B'!Q128</f>
        <v/>
      </c>
      <c r="R128" s="38">
        <f>'FYBA B'!R128</f>
        <v>0</v>
      </c>
      <c r="S128" s="38" t="str">
        <f>'FYBA B'!S128</f>
        <v/>
      </c>
      <c r="T128" s="38">
        <f>'FYBA B'!T128</f>
        <v>0</v>
      </c>
    </row>
    <row r="129" spans="1:20" ht="22.5" customHeight="1">
      <c r="A129" s="34">
        <f>'FYBA B'!A129</f>
        <v>273</v>
      </c>
      <c r="B129" s="43" t="str">
        <f>'FYBA B'!B129</f>
        <v>DANIYAL SHABWANY</v>
      </c>
      <c r="C129" s="36" t="str">
        <f>'FYBA B'!C129</f>
        <v>Hindi</v>
      </c>
      <c r="D129" s="36" t="str">
        <f>'FYBA B'!D129</f>
        <v>Sociology</v>
      </c>
      <c r="E129" s="36" t="str">
        <f>'FYBA B'!E129</f>
        <v>History</v>
      </c>
      <c r="F129" s="44">
        <f>'FYBA B'!F129</f>
        <v>1</v>
      </c>
      <c r="G129" s="44">
        <f>'FYBA B'!G129</f>
        <v>0</v>
      </c>
      <c r="H129" s="38">
        <f>'FYBA B'!H129</f>
        <v>1</v>
      </c>
      <c r="I129" s="38">
        <f>'FYBA B'!I129</f>
        <v>2</v>
      </c>
      <c r="J129" s="44">
        <f>'FYBA B'!J129</f>
        <v>1</v>
      </c>
      <c r="K129" s="40">
        <f>'FYBA B'!K129</f>
        <v>3</v>
      </c>
      <c r="L129" s="44">
        <f>'FYBA B'!L129</f>
        <v>0</v>
      </c>
      <c r="M129" s="44">
        <f>'FYBA B'!M129</f>
        <v>0</v>
      </c>
      <c r="N129" s="44">
        <f>'FYBA B'!N129</f>
        <v>0</v>
      </c>
      <c r="O129" s="44">
        <f>'FYBA B'!O129</f>
        <v>0</v>
      </c>
      <c r="P129" s="38">
        <f>'FYBA B'!P129</f>
        <v>2</v>
      </c>
      <c r="Q129" s="38" t="str">
        <f>'FYBA B'!Q129</f>
        <v/>
      </c>
      <c r="R129" s="38">
        <f>'FYBA B'!R129</f>
        <v>0</v>
      </c>
      <c r="S129" s="38" t="str">
        <f>'FYBA B'!S129</f>
        <v/>
      </c>
      <c r="T129" s="38">
        <f>'FYBA B'!T129</f>
        <v>0</v>
      </c>
    </row>
    <row r="130" spans="1:20" ht="22.5" customHeight="1">
      <c r="A130" s="34">
        <f>'FYBA B'!A130</f>
        <v>274</v>
      </c>
      <c r="B130" s="43" t="str">
        <f>'FYBA B'!B130</f>
        <v>FERNANDES VAUGHN ANTHONY</v>
      </c>
      <c r="C130" s="36" t="str">
        <f>'FYBA B'!C130</f>
        <v>Hindi</v>
      </c>
      <c r="D130" s="36" t="str">
        <f>'FYBA B'!D130</f>
        <v>Sociology</v>
      </c>
      <c r="E130" s="36" t="str">
        <f>'FYBA B'!E130</f>
        <v>History</v>
      </c>
      <c r="F130" s="44">
        <f>'FYBA B'!F130</f>
        <v>5</v>
      </c>
      <c r="G130" s="44">
        <f>'FYBA B'!G130</f>
        <v>0</v>
      </c>
      <c r="H130" s="38">
        <f>'FYBA B'!H130</f>
        <v>5</v>
      </c>
      <c r="I130" s="38">
        <f>'FYBA B'!I130</f>
        <v>1</v>
      </c>
      <c r="J130" s="44">
        <f>'FYBA B'!J130</f>
        <v>6</v>
      </c>
      <c r="K130" s="40">
        <f>'FYBA B'!K130</f>
        <v>7</v>
      </c>
      <c r="L130" s="44">
        <f>'FYBA B'!L130</f>
        <v>4</v>
      </c>
      <c r="M130" s="44">
        <f>'FYBA B'!M130</f>
        <v>0</v>
      </c>
      <c r="N130" s="44">
        <f>'FYBA B'!N130</f>
        <v>0</v>
      </c>
      <c r="O130" s="44">
        <f>'FYBA B'!O130</f>
        <v>0</v>
      </c>
      <c r="P130" s="38">
        <f>'FYBA B'!P130</f>
        <v>5</v>
      </c>
      <c r="Q130" s="38" t="str">
        <f>'FYBA B'!Q130</f>
        <v/>
      </c>
      <c r="R130" s="38">
        <f>'FYBA B'!R130</f>
        <v>0</v>
      </c>
      <c r="S130" s="38" t="str">
        <f>'FYBA B'!S130</f>
        <v/>
      </c>
      <c r="T130" s="38">
        <f>'FYBA B'!T130</f>
        <v>0</v>
      </c>
    </row>
    <row r="131" spans="1:20" ht="22.5" customHeight="1">
      <c r="A131" s="34">
        <f>'FYBA B'!A131</f>
        <v>275</v>
      </c>
      <c r="B131" s="43" t="str">
        <f>'FYBA B'!B131</f>
        <v>PHILLIPS FIONA NOEL</v>
      </c>
      <c r="C131" s="36" t="str">
        <f>'FYBA B'!C131</f>
        <v>French</v>
      </c>
      <c r="D131" s="36" t="str">
        <f>'FYBA B'!D131</f>
        <v>Sociology</v>
      </c>
      <c r="E131" s="36" t="str">
        <f>'FYBA B'!E131</f>
        <v>History</v>
      </c>
      <c r="F131" s="44">
        <f>'FYBA B'!F131</f>
        <v>2</v>
      </c>
      <c r="G131" s="44">
        <f>'FYBA B'!G131</f>
        <v>0</v>
      </c>
      <c r="H131" s="38">
        <f>'FYBA B'!H131</f>
        <v>2</v>
      </c>
      <c r="I131" s="38">
        <f>'FYBA B'!I131</f>
        <v>2</v>
      </c>
      <c r="J131" s="44">
        <f>'FYBA B'!J131</f>
        <v>5</v>
      </c>
      <c r="K131" s="40">
        <f>'FYBA B'!K131</f>
        <v>7</v>
      </c>
      <c r="L131" s="44">
        <f>'FYBA B'!L131</f>
        <v>4</v>
      </c>
      <c r="M131" s="44">
        <f>'FYBA B'!M131</f>
        <v>0</v>
      </c>
      <c r="N131" s="44">
        <f>'FYBA B'!N131</f>
        <v>0</v>
      </c>
      <c r="O131" s="44">
        <f>'FYBA B'!O131</f>
        <v>0</v>
      </c>
      <c r="P131" s="38">
        <f>'FYBA B'!P131</f>
        <v>4</v>
      </c>
      <c r="Q131" s="38" t="str">
        <f>'FYBA B'!Q131</f>
        <v/>
      </c>
      <c r="R131" s="38" t="str">
        <f>'FYBA B'!R131</f>
        <v/>
      </c>
      <c r="S131" s="38">
        <f>'FYBA B'!S131</f>
        <v>0</v>
      </c>
      <c r="T131" s="38">
        <f>'FYBA B'!T131</f>
        <v>0</v>
      </c>
    </row>
    <row r="132" spans="1:20" ht="18">
      <c r="A132" s="47"/>
    </row>
    <row r="133" spans="1:20" ht="18">
      <c r="A133" s="47"/>
    </row>
    <row r="134" spans="1:20" ht="12.75">
      <c r="A134" s="46"/>
    </row>
    <row r="135" spans="1:20" ht="12.75">
      <c r="A135" s="46"/>
    </row>
    <row r="136" spans="1:20" ht="12.75">
      <c r="A136" s="46"/>
    </row>
    <row r="137" spans="1:20" ht="12.75">
      <c r="A137" s="46"/>
    </row>
    <row r="138" spans="1:20" ht="12.75">
      <c r="A138" s="46"/>
    </row>
    <row r="139" spans="1:20" ht="12.75">
      <c r="A139" s="46"/>
    </row>
    <row r="140" spans="1:20" ht="12.75">
      <c r="A140" s="46"/>
    </row>
    <row r="141" spans="1:20" ht="12.75">
      <c r="A141" s="46"/>
    </row>
    <row r="142" spans="1:20" ht="12.75">
      <c r="A142" s="46"/>
    </row>
    <row r="143" spans="1:20" ht="12.75">
      <c r="A143" s="46"/>
    </row>
    <row r="144" spans="1:20" ht="12.75">
      <c r="A144" s="46"/>
    </row>
    <row r="145" spans="1:1" ht="12.75">
      <c r="A145" s="46"/>
    </row>
    <row r="146" spans="1:1" ht="12.75">
      <c r="A146" s="46"/>
    </row>
    <row r="147" spans="1:1" ht="12.75">
      <c r="A147" s="46"/>
    </row>
    <row r="148" spans="1:1" ht="12.75">
      <c r="A148" s="46"/>
    </row>
    <row r="149" spans="1:1" ht="12.75">
      <c r="A149" s="46"/>
    </row>
    <row r="150" spans="1:1" ht="12.75">
      <c r="A150" s="46"/>
    </row>
    <row r="151" spans="1:1" ht="12.75">
      <c r="A151" s="46"/>
    </row>
    <row r="152" spans="1:1" ht="12.75">
      <c r="A152" s="46"/>
    </row>
    <row r="153" spans="1:1" ht="12.75">
      <c r="A153" s="46"/>
    </row>
    <row r="154" spans="1:1" ht="12.75">
      <c r="A154" s="46"/>
    </row>
    <row r="155" spans="1:1" ht="12.75">
      <c r="A155" s="46"/>
    </row>
    <row r="156" spans="1:1" ht="12.75">
      <c r="A156" s="46"/>
    </row>
    <row r="157" spans="1:1" ht="12.75">
      <c r="A157" s="46"/>
    </row>
    <row r="158" spans="1:1" ht="12.75">
      <c r="A158" s="46"/>
    </row>
    <row r="159" spans="1:1" ht="12.75">
      <c r="A159" s="46"/>
    </row>
    <row r="160" spans="1:1" ht="12.75">
      <c r="A160" s="46"/>
    </row>
    <row r="161" spans="1:1" ht="12.75">
      <c r="A161" s="46"/>
    </row>
    <row r="162" spans="1:1" ht="12.75">
      <c r="A162" s="46"/>
    </row>
    <row r="163" spans="1:1" ht="12.75">
      <c r="A163" s="46"/>
    </row>
    <row r="164" spans="1:1" ht="12.75">
      <c r="A164" s="46"/>
    </row>
    <row r="165" spans="1:1" ht="12.75">
      <c r="A165" s="46"/>
    </row>
    <row r="166" spans="1:1" ht="12.75">
      <c r="A166" s="46"/>
    </row>
    <row r="167" spans="1:1" ht="12.75">
      <c r="A167" s="46"/>
    </row>
    <row r="168" spans="1:1" ht="12.75">
      <c r="A168" s="46"/>
    </row>
    <row r="169" spans="1:1" ht="12.75">
      <c r="A169" s="46"/>
    </row>
    <row r="170" spans="1:1" ht="12.75">
      <c r="A170" s="46"/>
    </row>
    <row r="171" spans="1:1" ht="12.75">
      <c r="A171" s="46"/>
    </row>
    <row r="172" spans="1:1" ht="12.75">
      <c r="A172" s="46"/>
    </row>
    <row r="173" spans="1:1" ht="12.75">
      <c r="A173" s="46"/>
    </row>
    <row r="174" spans="1:1" ht="12.75">
      <c r="A174" s="46"/>
    </row>
    <row r="175" spans="1:1" ht="12.75">
      <c r="A175" s="46"/>
    </row>
    <row r="176" spans="1:1" ht="12.75">
      <c r="A176" s="46"/>
    </row>
    <row r="177" spans="1:1" ht="12.75">
      <c r="A177" s="46"/>
    </row>
    <row r="178" spans="1:1" ht="12.75">
      <c r="A178" s="46"/>
    </row>
    <row r="179" spans="1:1" ht="12.75">
      <c r="A179" s="46"/>
    </row>
    <row r="180" spans="1:1" ht="12.75">
      <c r="A180" s="46"/>
    </row>
    <row r="181" spans="1:1" ht="12.75">
      <c r="A181" s="46"/>
    </row>
    <row r="182" spans="1:1" ht="12.75">
      <c r="A182" s="46"/>
    </row>
    <row r="183" spans="1:1" ht="12.75">
      <c r="A183" s="46"/>
    </row>
    <row r="184" spans="1:1" ht="12.75">
      <c r="A184" s="46"/>
    </row>
    <row r="185" spans="1:1" ht="12.75">
      <c r="A185" s="46"/>
    </row>
    <row r="186" spans="1:1" ht="12.75">
      <c r="A186" s="46"/>
    </row>
    <row r="187" spans="1:1" ht="12.75">
      <c r="A187" s="46"/>
    </row>
    <row r="188" spans="1:1" ht="12.75">
      <c r="A188" s="46"/>
    </row>
    <row r="189" spans="1:1" ht="12.75">
      <c r="A189" s="46"/>
    </row>
    <row r="190" spans="1:1" ht="12.75">
      <c r="A190" s="46"/>
    </row>
    <row r="191" spans="1:1" ht="12.75">
      <c r="A191" s="46"/>
    </row>
    <row r="192" spans="1:1" ht="12.75">
      <c r="A192" s="46"/>
    </row>
    <row r="193" spans="1:1" ht="12.75">
      <c r="A193" s="46"/>
    </row>
    <row r="194" spans="1:1" ht="12.75">
      <c r="A194" s="46"/>
    </row>
    <row r="195" spans="1:1" ht="12.75">
      <c r="A195" s="46"/>
    </row>
    <row r="196" spans="1:1" ht="12.75">
      <c r="A196" s="46"/>
    </row>
    <row r="197" spans="1:1" ht="12.75">
      <c r="A197" s="46"/>
    </row>
    <row r="198" spans="1:1" ht="12.75">
      <c r="A198" s="46"/>
    </row>
    <row r="199" spans="1:1" ht="12.75">
      <c r="A199" s="46"/>
    </row>
    <row r="200" spans="1:1" ht="12.75">
      <c r="A200" s="46"/>
    </row>
    <row r="201" spans="1:1" ht="12.75">
      <c r="A201" s="46"/>
    </row>
    <row r="202" spans="1:1" ht="12.75">
      <c r="A202" s="46"/>
    </row>
    <row r="203" spans="1:1" ht="12.75">
      <c r="A203" s="46"/>
    </row>
    <row r="204" spans="1:1" ht="12.75">
      <c r="A204" s="46"/>
    </row>
    <row r="205" spans="1:1" ht="12.75">
      <c r="A205" s="46"/>
    </row>
    <row r="206" spans="1:1" ht="12.75">
      <c r="A206" s="46"/>
    </row>
    <row r="207" spans="1:1" ht="12.75">
      <c r="A207" s="46"/>
    </row>
    <row r="208" spans="1:1" ht="12.75">
      <c r="A208" s="46"/>
    </row>
    <row r="209" spans="1:1" ht="12.75">
      <c r="A209" s="46"/>
    </row>
    <row r="210" spans="1:1" ht="12.75">
      <c r="A210" s="46"/>
    </row>
    <row r="211" spans="1:1" ht="12.75">
      <c r="A211" s="46"/>
    </row>
    <row r="212" spans="1:1" ht="12.75">
      <c r="A212" s="46"/>
    </row>
    <row r="213" spans="1:1" ht="12.75">
      <c r="A213" s="46"/>
    </row>
    <row r="214" spans="1:1" ht="12.75">
      <c r="A214" s="46"/>
    </row>
    <row r="215" spans="1:1" ht="12.75">
      <c r="A215" s="46"/>
    </row>
    <row r="216" spans="1:1" ht="12.75">
      <c r="A216" s="46"/>
    </row>
    <row r="217" spans="1:1" ht="12.75">
      <c r="A217" s="46"/>
    </row>
    <row r="218" spans="1:1" ht="12.75">
      <c r="A218" s="46"/>
    </row>
    <row r="219" spans="1:1" ht="12.75">
      <c r="A219" s="46"/>
    </row>
    <row r="220" spans="1:1" ht="12.75">
      <c r="A220" s="46"/>
    </row>
    <row r="221" spans="1:1" ht="12.75">
      <c r="A221" s="46"/>
    </row>
    <row r="222" spans="1:1" ht="12.75">
      <c r="A222" s="46"/>
    </row>
    <row r="223" spans="1:1" ht="12.75">
      <c r="A223" s="46"/>
    </row>
    <row r="224" spans="1:1" ht="12.75">
      <c r="A224" s="46"/>
    </row>
    <row r="225" spans="1:1" ht="12.75">
      <c r="A225" s="46"/>
    </row>
    <row r="226" spans="1:1" ht="12.75">
      <c r="A226" s="46"/>
    </row>
    <row r="227" spans="1:1" ht="12.75">
      <c r="A227" s="46"/>
    </row>
    <row r="228" spans="1:1" ht="12.75">
      <c r="A228" s="46"/>
    </row>
    <row r="229" spans="1:1" ht="12.75">
      <c r="A229" s="46"/>
    </row>
    <row r="230" spans="1:1" ht="12.75">
      <c r="A230" s="46"/>
    </row>
    <row r="231" spans="1:1" ht="12.75">
      <c r="A231" s="46"/>
    </row>
    <row r="232" spans="1:1" ht="12.75">
      <c r="A232" s="46"/>
    </row>
    <row r="233" spans="1:1" ht="12.75">
      <c r="A233" s="46"/>
    </row>
    <row r="234" spans="1:1" ht="12.75">
      <c r="A234" s="46"/>
    </row>
    <row r="235" spans="1:1" ht="12.75">
      <c r="A235" s="46"/>
    </row>
    <row r="236" spans="1:1" ht="12.75">
      <c r="A236" s="46"/>
    </row>
    <row r="237" spans="1:1" ht="12.75">
      <c r="A237" s="46"/>
    </row>
    <row r="238" spans="1:1" ht="12.75">
      <c r="A238" s="46"/>
    </row>
    <row r="239" spans="1:1" ht="12.75">
      <c r="A239" s="46"/>
    </row>
    <row r="240" spans="1:1" ht="12.75">
      <c r="A240" s="46"/>
    </row>
    <row r="241" spans="1:1" ht="12.75">
      <c r="A241" s="46"/>
    </row>
    <row r="242" spans="1:1" ht="12.75">
      <c r="A242" s="46"/>
    </row>
    <row r="243" spans="1:1" ht="12.75">
      <c r="A243" s="46"/>
    </row>
    <row r="244" spans="1:1" ht="12.75">
      <c r="A244" s="46"/>
    </row>
    <row r="245" spans="1:1" ht="12.75">
      <c r="A245" s="46"/>
    </row>
    <row r="246" spans="1:1" ht="12.75">
      <c r="A246" s="46"/>
    </row>
    <row r="247" spans="1:1" ht="12.75">
      <c r="A247" s="46"/>
    </row>
    <row r="248" spans="1:1" ht="12.75">
      <c r="A248" s="46"/>
    </row>
    <row r="249" spans="1:1" ht="12.75">
      <c r="A249" s="46"/>
    </row>
    <row r="250" spans="1:1" ht="12.75">
      <c r="A250" s="46"/>
    </row>
    <row r="251" spans="1:1" ht="12.75">
      <c r="A251" s="46"/>
    </row>
    <row r="252" spans="1:1" ht="12.75">
      <c r="A252" s="46"/>
    </row>
    <row r="253" spans="1:1" ht="12.75">
      <c r="A253" s="46"/>
    </row>
    <row r="254" spans="1:1" ht="12.75">
      <c r="A254" s="46"/>
    </row>
    <row r="255" spans="1:1" ht="12.75">
      <c r="A255" s="46"/>
    </row>
    <row r="256" spans="1:1" ht="12.75">
      <c r="A256" s="46"/>
    </row>
    <row r="257" spans="1:1" ht="12.75">
      <c r="A257" s="46"/>
    </row>
    <row r="258" spans="1:1" ht="12.75">
      <c r="A258" s="46"/>
    </row>
    <row r="259" spans="1:1" ht="12.75">
      <c r="A259" s="46"/>
    </row>
    <row r="260" spans="1:1" ht="12.75">
      <c r="A260" s="46"/>
    </row>
    <row r="261" spans="1:1" ht="12.75">
      <c r="A261" s="46"/>
    </row>
    <row r="262" spans="1:1" ht="12.75">
      <c r="A262" s="46"/>
    </row>
    <row r="263" spans="1:1" ht="12.75">
      <c r="A263" s="46"/>
    </row>
    <row r="264" spans="1:1" ht="12.75">
      <c r="A264" s="46"/>
    </row>
    <row r="265" spans="1:1" ht="12.75">
      <c r="A265" s="46"/>
    </row>
    <row r="266" spans="1:1" ht="12.75">
      <c r="A266" s="46"/>
    </row>
    <row r="267" spans="1:1" ht="12.75">
      <c r="A267" s="46"/>
    </row>
    <row r="268" spans="1:1" ht="12.75">
      <c r="A268" s="46"/>
    </row>
    <row r="269" spans="1:1" ht="12.75">
      <c r="A269" s="46"/>
    </row>
    <row r="270" spans="1:1" ht="12.75">
      <c r="A270" s="46"/>
    </row>
    <row r="271" spans="1:1" ht="12.75">
      <c r="A271" s="46"/>
    </row>
    <row r="272" spans="1:1" ht="12.75">
      <c r="A272" s="46"/>
    </row>
    <row r="273" spans="1:1" ht="12.75">
      <c r="A273" s="46"/>
    </row>
    <row r="274" spans="1:1" ht="12.75">
      <c r="A274" s="46"/>
    </row>
    <row r="275" spans="1:1" ht="12.75">
      <c r="A275" s="46"/>
    </row>
    <row r="276" spans="1:1" ht="12.75">
      <c r="A276" s="46"/>
    </row>
    <row r="277" spans="1:1" ht="12.75">
      <c r="A277" s="46"/>
    </row>
    <row r="278" spans="1:1" ht="12.75">
      <c r="A278" s="46"/>
    </row>
    <row r="279" spans="1:1" ht="12.75">
      <c r="A279" s="46"/>
    </row>
    <row r="280" spans="1:1" ht="12.75">
      <c r="A280" s="46"/>
    </row>
    <row r="281" spans="1:1" ht="12.75">
      <c r="A281" s="46"/>
    </row>
    <row r="282" spans="1:1" ht="12.75">
      <c r="A282" s="46"/>
    </row>
    <row r="283" spans="1:1" ht="12.75">
      <c r="A283" s="46"/>
    </row>
    <row r="284" spans="1:1" ht="12.75">
      <c r="A284" s="46"/>
    </row>
    <row r="285" spans="1:1" ht="12.75">
      <c r="A285" s="46"/>
    </row>
    <row r="286" spans="1:1" ht="12.75">
      <c r="A286" s="46"/>
    </row>
    <row r="287" spans="1:1" ht="12.75">
      <c r="A287" s="46"/>
    </row>
    <row r="288" spans="1:1" ht="12.75">
      <c r="A288" s="46"/>
    </row>
    <row r="289" spans="1:1" ht="12.75">
      <c r="A289" s="46"/>
    </row>
    <row r="290" spans="1:1" ht="12.75">
      <c r="A290" s="46"/>
    </row>
    <row r="291" spans="1:1" ht="12.75">
      <c r="A291" s="46"/>
    </row>
    <row r="292" spans="1:1" ht="12.75">
      <c r="A292" s="46"/>
    </row>
    <row r="293" spans="1:1" ht="12.75">
      <c r="A293" s="46"/>
    </row>
    <row r="294" spans="1:1" ht="12.75">
      <c r="A294" s="46"/>
    </row>
    <row r="295" spans="1:1" ht="12.75">
      <c r="A295" s="46"/>
    </row>
    <row r="296" spans="1:1" ht="12.75">
      <c r="A296" s="46"/>
    </row>
    <row r="297" spans="1:1" ht="12.75">
      <c r="A297" s="46"/>
    </row>
    <row r="298" spans="1:1" ht="12.75">
      <c r="A298" s="46"/>
    </row>
    <row r="299" spans="1:1" ht="12.75">
      <c r="A299" s="46"/>
    </row>
    <row r="300" spans="1:1" ht="12.75">
      <c r="A300" s="46"/>
    </row>
    <row r="301" spans="1:1" ht="12.75">
      <c r="A301" s="46"/>
    </row>
    <row r="302" spans="1:1" ht="12.75">
      <c r="A302" s="46"/>
    </row>
    <row r="303" spans="1:1" ht="12.75">
      <c r="A303" s="46"/>
    </row>
    <row r="304" spans="1:1" ht="12.75">
      <c r="A304" s="46"/>
    </row>
    <row r="305" spans="1:1" ht="12.75">
      <c r="A305" s="46"/>
    </row>
    <row r="306" spans="1:1" ht="12.75">
      <c r="A306" s="46"/>
    </row>
    <row r="307" spans="1:1" ht="12.75">
      <c r="A307" s="46"/>
    </row>
    <row r="308" spans="1:1" ht="12.75">
      <c r="A308" s="46"/>
    </row>
    <row r="309" spans="1:1" ht="12.75">
      <c r="A309" s="46"/>
    </row>
    <row r="310" spans="1:1" ht="12.75">
      <c r="A310" s="46"/>
    </row>
    <row r="311" spans="1:1" ht="12.75">
      <c r="A311" s="46"/>
    </row>
    <row r="312" spans="1:1" ht="12.75">
      <c r="A312" s="46"/>
    </row>
    <row r="313" spans="1:1" ht="12.75">
      <c r="A313" s="46"/>
    </row>
    <row r="314" spans="1:1" ht="12.75">
      <c r="A314" s="46"/>
    </row>
    <row r="315" spans="1:1" ht="12.75">
      <c r="A315" s="46"/>
    </row>
    <row r="316" spans="1:1" ht="12.75">
      <c r="A316" s="46"/>
    </row>
    <row r="317" spans="1:1" ht="12.75">
      <c r="A317" s="46"/>
    </row>
    <row r="318" spans="1:1" ht="12.75">
      <c r="A318" s="46"/>
    </row>
    <row r="319" spans="1:1" ht="12.75">
      <c r="A319" s="46"/>
    </row>
    <row r="320" spans="1:1" ht="12.75">
      <c r="A320" s="46"/>
    </row>
    <row r="321" spans="1:1" ht="12.75">
      <c r="A321" s="46"/>
    </row>
    <row r="322" spans="1:1" ht="12.75">
      <c r="A322" s="46"/>
    </row>
    <row r="323" spans="1:1" ht="12.75">
      <c r="A323" s="46"/>
    </row>
    <row r="324" spans="1:1" ht="12.75">
      <c r="A324" s="46"/>
    </row>
    <row r="325" spans="1:1" ht="12.75">
      <c r="A325" s="46"/>
    </row>
    <row r="326" spans="1:1" ht="12.75">
      <c r="A326" s="46"/>
    </row>
    <row r="327" spans="1:1" ht="12.75">
      <c r="A327" s="46"/>
    </row>
    <row r="328" spans="1:1" ht="12.75">
      <c r="A328" s="46"/>
    </row>
    <row r="329" spans="1:1" ht="12.75">
      <c r="A329" s="46"/>
    </row>
    <row r="330" spans="1:1" ht="12.75">
      <c r="A330" s="46"/>
    </row>
    <row r="331" spans="1:1" ht="12.75">
      <c r="A331" s="46"/>
    </row>
    <row r="332" spans="1:1" ht="12.75">
      <c r="A332" s="46"/>
    </row>
    <row r="333" spans="1:1" ht="12.75">
      <c r="A333" s="46"/>
    </row>
    <row r="334" spans="1:1" ht="12.75">
      <c r="A334" s="46"/>
    </row>
    <row r="335" spans="1:1" ht="12.75">
      <c r="A335" s="46"/>
    </row>
    <row r="336" spans="1:1" ht="12.75">
      <c r="A336" s="46"/>
    </row>
    <row r="337" spans="1:1" ht="12.75">
      <c r="A337" s="46"/>
    </row>
    <row r="338" spans="1:1" ht="12.75">
      <c r="A338" s="46"/>
    </row>
    <row r="339" spans="1:1" ht="12.75">
      <c r="A339" s="46"/>
    </row>
    <row r="340" spans="1:1" ht="12.75">
      <c r="A340" s="46"/>
    </row>
    <row r="341" spans="1:1" ht="12.75">
      <c r="A341" s="46"/>
    </row>
    <row r="342" spans="1:1" ht="12.75">
      <c r="A342" s="46"/>
    </row>
    <row r="343" spans="1:1" ht="12.75">
      <c r="A343" s="46"/>
    </row>
    <row r="344" spans="1:1" ht="12.75">
      <c r="A344" s="46"/>
    </row>
    <row r="345" spans="1:1" ht="12.75">
      <c r="A345" s="46"/>
    </row>
    <row r="346" spans="1:1" ht="12.75">
      <c r="A346" s="46"/>
    </row>
    <row r="347" spans="1:1" ht="12.75">
      <c r="A347" s="46"/>
    </row>
    <row r="348" spans="1:1" ht="12.75">
      <c r="A348" s="46"/>
    </row>
    <row r="349" spans="1:1" ht="12.75">
      <c r="A349" s="46"/>
    </row>
    <row r="350" spans="1:1" ht="12.75">
      <c r="A350" s="46"/>
    </row>
    <row r="351" spans="1:1" ht="12.75">
      <c r="A351" s="46"/>
    </row>
    <row r="352" spans="1:1" ht="12.75">
      <c r="A352" s="46"/>
    </row>
    <row r="353" spans="1:1" ht="12.75">
      <c r="A353" s="46"/>
    </row>
    <row r="354" spans="1:1" ht="12.75">
      <c r="A354" s="46"/>
    </row>
    <row r="355" spans="1:1" ht="12.75">
      <c r="A355" s="46"/>
    </row>
    <row r="356" spans="1:1" ht="12.75">
      <c r="A356" s="46"/>
    </row>
    <row r="357" spans="1:1" ht="12.75">
      <c r="A357" s="46"/>
    </row>
    <row r="358" spans="1:1" ht="12.75">
      <c r="A358" s="46"/>
    </row>
    <row r="359" spans="1:1" ht="12.75">
      <c r="A359" s="46"/>
    </row>
    <row r="360" spans="1:1" ht="12.75">
      <c r="A360" s="46"/>
    </row>
    <row r="361" spans="1:1" ht="12.75">
      <c r="A361" s="46"/>
    </row>
    <row r="362" spans="1:1" ht="12.75">
      <c r="A362" s="46"/>
    </row>
    <row r="363" spans="1:1" ht="12.75">
      <c r="A363" s="46"/>
    </row>
    <row r="364" spans="1:1" ht="12.75">
      <c r="A364" s="46"/>
    </row>
    <row r="365" spans="1:1" ht="12.75">
      <c r="A365" s="46"/>
    </row>
    <row r="366" spans="1:1" ht="12.75">
      <c r="A366" s="46"/>
    </row>
    <row r="367" spans="1:1" ht="12.75">
      <c r="A367" s="46"/>
    </row>
    <row r="368" spans="1:1" ht="12.75">
      <c r="A368" s="46"/>
    </row>
    <row r="369" spans="1:1" ht="12.75">
      <c r="A369" s="46"/>
    </row>
    <row r="370" spans="1:1" ht="12.75">
      <c r="A370" s="46"/>
    </row>
    <row r="371" spans="1:1" ht="12.75">
      <c r="A371" s="46"/>
    </row>
    <row r="372" spans="1:1" ht="12.75">
      <c r="A372" s="46"/>
    </row>
    <row r="373" spans="1:1" ht="12.75">
      <c r="A373" s="46"/>
    </row>
    <row r="374" spans="1:1" ht="12.75">
      <c r="A374" s="46"/>
    </row>
    <row r="375" spans="1:1" ht="12.75">
      <c r="A375" s="46"/>
    </row>
    <row r="376" spans="1:1" ht="12.75">
      <c r="A376" s="46"/>
    </row>
    <row r="377" spans="1:1" ht="12.75">
      <c r="A377" s="46"/>
    </row>
    <row r="378" spans="1:1" ht="12.75">
      <c r="A378" s="46"/>
    </row>
    <row r="379" spans="1:1" ht="12.75">
      <c r="A379" s="46"/>
    </row>
    <row r="380" spans="1:1" ht="12.75">
      <c r="A380" s="46"/>
    </row>
    <row r="381" spans="1:1" ht="12.75">
      <c r="A381" s="46"/>
    </row>
    <row r="382" spans="1:1" ht="12.75">
      <c r="A382" s="46"/>
    </row>
    <row r="383" spans="1:1" ht="12.75">
      <c r="A383" s="46"/>
    </row>
    <row r="384" spans="1:1" ht="12.75">
      <c r="A384" s="46"/>
    </row>
    <row r="385" spans="1:1" ht="12.75">
      <c r="A385" s="46"/>
    </row>
    <row r="386" spans="1:1" ht="12.75">
      <c r="A386" s="46"/>
    </row>
    <row r="387" spans="1:1" ht="12.75">
      <c r="A387" s="46"/>
    </row>
    <row r="388" spans="1:1" ht="12.75">
      <c r="A388" s="46"/>
    </row>
    <row r="389" spans="1:1" ht="12.75">
      <c r="A389" s="46"/>
    </row>
    <row r="390" spans="1:1" ht="12.75">
      <c r="A390" s="46"/>
    </row>
    <row r="391" spans="1:1" ht="12.75">
      <c r="A391" s="46"/>
    </row>
    <row r="392" spans="1:1" ht="12.75">
      <c r="A392" s="46"/>
    </row>
    <row r="393" spans="1:1" ht="12.75">
      <c r="A393" s="46"/>
    </row>
    <row r="394" spans="1:1" ht="12.75">
      <c r="A394" s="46"/>
    </row>
    <row r="395" spans="1:1" ht="12.75">
      <c r="A395" s="46"/>
    </row>
    <row r="396" spans="1:1" ht="12.75">
      <c r="A396" s="46"/>
    </row>
    <row r="397" spans="1:1" ht="12.75">
      <c r="A397" s="46"/>
    </row>
    <row r="398" spans="1:1" ht="12.75">
      <c r="A398" s="46"/>
    </row>
    <row r="399" spans="1:1" ht="12.75">
      <c r="A399" s="46"/>
    </row>
    <row r="400" spans="1:1" ht="12.75">
      <c r="A400" s="46"/>
    </row>
    <row r="401" spans="1:1" ht="12.75">
      <c r="A401" s="46"/>
    </row>
    <row r="402" spans="1:1" ht="12.75">
      <c r="A402" s="46"/>
    </row>
    <row r="403" spans="1:1" ht="12.75">
      <c r="A403" s="46"/>
    </row>
    <row r="404" spans="1:1" ht="12.75">
      <c r="A404" s="46"/>
    </row>
    <row r="405" spans="1:1" ht="12.75">
      <c r="A405" s="46"/>
    </row>
    <row r="406" spans="1:1" ht="12.75">
      <c r="A406" s="46"/>
    </row>
    <row r="407" spans="1:1" ht="12.75">
      <c r="A407" s="46"/>
    </row>
    <row r="408" spans="1:1" ht="12.75">
      <c r="A408" s="46"/>
    </row>
    <row r="409" spans="1:1" ht="12.75">
      <c r="A409" s="46"/>
    </row>
    <row r="410" spans="1:1" ht="12.75">
      <c r="A410" s="46"/>
    </row>
    <row r="411" spans="1:1" ht="12.75">
      <c r="A411" s="46"/>
    </row>
    <row r="412" spans="1:1" ht="12.75">
      <c r="A412" s="46"/>
    </row>
    <row r="413" spans="1:1" ht="12.75">
      <c r="A413" s="46"/>
    </row>
    <row r="414" spans="1:1" ht="12.75">
      <c r="A414" s="46"/>
    </row>
    <row r="415" spans="1:1" ht="12.75">
      <c r="A415" s="46"/>
    </row>
    <row r="416" spans="1:1" ht="12.75">
      <c r="A416" s="46"/>
    </row>
    <row r="417" spans="1:1" ht="12.75">
      <c r="A417" s="46"/>
    </row>
    <row r="418" spans="1:1" ht="12.75">
      <c r="A418" s="46"/>
    </row>
    <row r="419" spans="1:1" ht="12.75">
      <c r="A419" s="46"/>
    </row>
    <row r="420" spans="1:1" ht="12.75">
      <c r="A420" s="46"/>
    </row>
    <row r="421" spans="1:1" ht="12.75">
      <c r="A421" s="46"/>
    </row>
    <row r="422" spans="1:1" ht="12.75">
      <c r="A422" s="46"/>
    </row>
    <row r="423" spans="1:1" ht="12.75">
      <c r="A423" s="46"/>
    </row>
    <row r="424" spans="1:1" ht="12.75">
      <c r="A424" s="46"/>
    </row>
    <row r="425" spans="1:1" ht="12.75">
      <c r="A425" s="46"/>
    </row>
    <row r="426" spans="1:1" ht="12.75">
      <c r="A426" s="46"/>
    </row>
    <row r="427" spans="1:1" ht="12.75">
      <c r="A427" s="46"/>
    </row>
    <row r="428" spans="1:1" ht="12.75">
      <c r="A428" s="46"/>
    </row>
    <row r="429" spans="1:1" ht="12.75">
      <c r="A429" s="46"/>
    </row>
    <row r="430" spans="1:1" ht="12.75">
      <c r="A430" s="46"/>
    </row>
    <row r="431" spans="1:1" ht="12.75">
      <c r="A431" s="46"/>
    </row>
    <row r="432" spans="1:1" ht="12.75">
      <c r="A432" s="46"/>
    </row>
    <row r="433" spans="1:1" ht="12.75">
      <c r="A433" s="46"/>
    </row>
    <row r="434" spans="1:1" ht="12.75">
      <c r="A434" s="46"/>
    </row>
    <row r="435" spans="1:1" ht="12.75">
      <c r="A435" s="46"/>
    </row>
    <row r="436" spans="1:1" ht="12.75">
      <c r="A436" s="46"/>
    </row>
    <row r="437" spans="1:1" ht="12.75">
      <c r="A437" s="46"/>
    </row>
    <row r="438" spans="1:1" ht="12.75">
      <c r="A438" s="46"/>
    </row>
    <row r="439" spans="1:1" ht="12.75">
      <c r="A439" s="46"/>
    </row>
    <row r="440" spans="1:1" ht="12.75">
      <c r="A440" s="46"/>
    </row>
    <row r="441" spans="1:1" ht="12.75">
      <c r="A441" s="46"/>
    </row>
    <row r="442" spans="1:1" ht="12.75">
      <c r="A442" s="46"/>
    </row>
    <row r="443" spans="1:1" ht="12.75">
      <c r="A443" s="46"/>
    </row>
    <row r="444" spans="1:1" ht="12.75">
      <c r="A444" s="46"/>
    </row>
    <row r="445" spans="1:1" ht="12.75">
      <c r="A445" s="46"/>
    </row>
    <row r="446" spans="1:1" ht="12.75">
      <c r="A446" s="46"/>
    </row>
    <row r="447" spans="1:1" ht="12.75">
      <c r="A447" s="46"/>
    </row>
    <row r="448" spans="1:1" ht="12.75">
      <c r="A448" s="46"/>
    </row>
    <row r="449" spans="1:1" ht="12.75">
      <c r="A449" s="46"/>
    </row>
    <row r="450" spans="1:1" ht="12.75">
      <c r="A450" s="46"/>
    </row>
    <row r="451" spans="1:1" ht="12.75">
      <c r="A451" s="46"/>
    </row>
    <row r="452" spans="1:1" ht="12.75">
      <c r="A452" s="46"/>
    </row>
    <row r="453" spans="1:1" ht="12.75">
      <c r="A453" s="46"/>
    </row>
    <row r="454" spans="1:1" ht="12.75">
      <c r="A454" s="46"/>
    </row>
    <row r="455" spans="1:1" ht="12.75">
      <c r="A455" s="46"/>
    </row>
    <row r="456" spans="1:1" ht="12.75">
      <c r="A456" s="46"/>
    </row>
    <row r="457" spans="1:1" ht="12.75">
      <c r="A457" s="46"/>
    </row>
    <row r="458" spans="1:1" ht="12.75">
      <c r="A458" s="46"/>
    </row>
    <row r="459" spans="1:1" ht="12.75">
      <c r="A459" s="46"/>
    </row>
    <row r="460" spans="1:1" ht="12.75">
      <c r="A460" s="46"/>
    </row>
    <row r="461" spans="1:1" ht="12.75">
      <c r="A461" s="46"/>
    </row>
    <row r="462" spans="1:1" ht="12.75">
      <c r="A462" s="46"/>
    </row>
    <row r="463" spans="1:1" ht="12.75">
      <c r="A463" s="46"/>
    </row>
    <row r="464" spans="1:1" ht="12.75">
      <c r="A464" s="46"/>
    </row>
    <row r="465" spans="1:1" ht="12.75">
      <c r="A465" s="46"/>
    </row>
    <row r="466" spans="1:1" ht="12.75">
      <c r="A466" s="46"/>
    </row>
    <row r="467" spans="1:1" ht="12.75">
      <c r="A467" s="46"/>
    </row>
    <row r="468" spans="1:1" ht="12.75">
      <c r="A468" s="46"/>
    </row>
    <row r="469" spans="1:1" ht="12.75">
      <c r="A469" s="46"/>
    </row>
    <row r="470" spans="1:1" ht="12.75">
      <c r="A470" s="46"/>
    </row>
    <row r="471" spans="1:1" ht="12.75">
      <c r="A471" s="46"/>
    </row>
    <row r="472" spans="1:1" ht="12.75">
      <c r="A472" s="46"/>
    </row>
    <row r="473" spans="1:1" ht="12.75">
      <c r="A473" s="46"/>
    </row>
    <row r="474" spans="1:1" ht="12.75">
      <c r="A474" s="46"/>
    </row>
    <row r="475" spans="1:1" ht="12.75">
      <c r="A475" s="46"/>
    </row>
    <row r="476" spans="1:1" ht="12.75">
      <c r="A476" s="46"/>
    </row>
    <row r="477" spans="1:1" ht="12.75">
      <c r="A477" s="46"/>
    </row>
    <row r="478" spans="1:1" ht="12.75">
      <c r="A478" s="46"/>
    </row>
    <row r="479" spans="1:1" ht="12.75">
      <c r="A479" s="46"/>
    </row>
    <row r="480" spans="1:1" ht="12.75">
      <c r="A480" s="46"/>
    </row>
    <row r="481" spans="1:1" ht="12.75">
      <c r="A481" s="46"/>
    </row>
    <row r="482" spans="1:1" ht="12.75">
      <c r="A482" s="46"/>
    </row>
    <row r="483" spans="1:1" ht="12.75">
      <c r="A483" s="46"/>
    </row>
    <row r="484" spans="1:1" ht="12.75">
      <c r="A484" s="46"/>
    </row>
    <row r="485" spans="1:1" ht="12.75">
      <c r="A485" s="46"/>
    </row>
    <row r="486" spans="1:1" ht="12.75">
      <c r="A486" s="46"/>
    </row>
    <row r="487" spans="1:1" ht="12.75">
      <c r="A487" s="46"/>
    </row>
    <row r="488" spans="1:1" ht="12.75">
      <c r="A488" s="46"/>
    </row>
    <row r="489" spans="1:1" ht="12.75">
      <c r="A489" s="46"/>
    </row>
    <row r="490" spans="1:1" ht="12.75">
      <c r="A490" s="46"/>
    </row>
    <row r="491" spans="1:1" ht="12.75">
      <c r="A491" s="46"/>
    </row>
    <row r="492" spans="1:1" ht="12.75">
      <c r="A492" s="46"/>
    </row>
    <row r="493" spans="1:1" ht="12.75">
      <c r="A493" s="46"/>
    </row>
    <row r="494" spans="1:1" ht="12.75">
      <c r="A494" s="46"/>
    </row>
    <row r="495" spans="1:1" ht="12.75">
      <c r="A495" s="46"/>
    </row>
    <row r="496" spans="1:1" ht="12.75">
      <c r="A496" s="46"/>
    </row>
    <row r="497" spans="1:1" ht="12.75">
      <c r="A497" s="46"/>
    </row>
    <row r="498" spans="1:1" ht="12.75">
      <c r="A498" s="46"/>
    </row>
    <row r="499" spans="1:1" ht="12.75">
      <c r="A499" s="46"/>
    </row>
    <row r="500" spans="1:1" ht="12.75">
      <c r="A500" s="46"/>
    </row>
    <row r="501" spans="1:1" ht="12.75">
      <c r="A501" s="46"/>
    </row>
    <row r="502" spans="1:1" ht="12.75">
      <c r="A502" s="46"/>
    </row>
    <row r="503" spans="1:1" ht="12.75">
      <c r="A503" s="46"/>
    </row>
    <row r="504" spans="1:1" ht="12.75">
      <c r="A504" s="46"/>
    </row>
    <row r="505" spans="1:1" ht="12.75">
      <c r="A505" s="46"/>
    </row>
    <row r="506" spans="1:1" ht="12.75">
      <c r="A506" s="46"/>
    </row>
    <row r="507" spans="1:1" ht="12.75">
      <c r="A507" s="46"/>
    </row>
    <row r="508" spans="1:1" ht="12.75">
      <c r="A508" s="46"/>
    </row>
    <row r="509" spans="1:1" ht="12.75">
      <c r="A509" s="46"/>
    </row>
    <row r="510" spans="1:1" ht="12.75">
      <c r="A510" s="46"/>
    </row>
    <row r="511" spans="1:1" ht="12.75">
      <c r="A511" s="46"/>
    </row>
    <row r="512" spans="1:1" ht="12.75">
      <c r="A512" s="46"/>
    </row>
    <row r="513" spans="1:1" ht="12.75">
      <c r="A513" s="46"/>
    </row>
    <row r="514" spans="1:1" ht="12.75">
      <c r="A514" s="46"/>
    </row>
    <row r="515" spans="1:1" ht="12.75">
      <c r="A515" s="46"/>
    </row>
    <row r="516" spans="1:1" ht="12.75">
      <c r="A516" s="46"/>
    </row>
    <row r="517" spans="1:1" ht="12.75">
      <c r="A517" s="46"/>
    </row>
    <row r="518" spans="1:1" ht="12.75">
      <c r="A518" s="46"/>
    </row>
    <row r="519" spans="1:1" ht="12.75">
      <c r="A519" s="46"/>
    </row>
    <row r="520" spans="1:1" ht="12.75">
      <c r="A520" s="46"/>
    </row>
    <row r="521" spans="1:1" ht="12.75">
      <c r="A521" s="46"/>
    </row>
    <row r="522" spans="1:1" ht="12.75">
      <c r="A522" s="46"/>
    </row>
    <row r="523" spans="1:1" ht="12.75">
      <c r="A523" s="46"/>
    </row>
    <row r="524" spans="1:1" ht="12.75">
      <c r="A524" s="46"/>
    </row>
    <row r="525" spans="1:1" ht="12.75">
      <c r="A525" s="46"/>
    </row>
    <row r="526" spans="1:1" ht="12.75">
      <c r="A526" s="46"/>
    </row>
    <row r="527" spans="1:1" ht="12.75">
      <c r="A527" s="46"/>
    </row>
    <row r="528" spans="1:1" ht="12.75">
      <c r="A528" s="46"/>
    </row>
    <row r="529" spans="1:1" ht="12.75">
      <c r="A529" s="46"/>
    </row>
    <row r="530" spans="1:1" ht="12.75">
      <c r="A530" s="46"/>
    </row>
    <row r="531" spans="1:1" ht="12.75">
      <c r="A531" s="46"/>
    </row>
    <row r="532" spans="1:1" ht="12.75">
      <c r="A532" s="46"/>
    </row>
    <row r="533" spans="1:1" ht="12.75">
      <c r="A533" s="46"/>
    </row>
    <row r="534" spans="1:1" ht="12.75">
      <c r="A534" s="46"/>
    </row>
    <row r="535" spans="1:1" ht="12.75">
      <c r="A535" s="46"/>
    </row>
    <row r="536" spans="1:1" ht="12.75">
      <c r="A536" s="46"/>
    </row>
    <row r="537" spans="1:1" ht="12.75">
      <c r="A537" s="46"/>
    </row>
    <row r="538" spans="1:1" ht="12.75">
      <c r="A538" s="46"/>
    </row>
    <row r="539" spans="1:1" ht="12.75">
      <c r="A539" s="46"/>
    </row>
    <row r="540" spans="1:1" ht="12.75">
      <c r="A540" s="46"/>
    </row>
    <row r="541" spans="1:1" ht="12.75">
      <c r="A541" s="46"/>
    </row>
    <row r="542" spans="1:1" ht="12.75">
      <c r="A542" s="46"/>
    </row>
    <row r="543" spans="1:1" ht="12.75">
      <c r="A543" s="46"/>
    </row>
    <row r="544" spans="1:1" ht="12.75">
      <c r="A544" s="46"/>
    </row>
    <row r="545" spans="1:1" ht="12.75">
      <c r="A545" s="46"/>
    </row>
    <row r="546" spans="1:1" ht="12.75">
      <c r="A546" s="46"/>
    </row>
    <row r="547" spans="1:1" ht="12.75">
      <c r="A547" s="46"/>
    </row>
    <row r="548" spans="1:1" ht="12.75">
      <c r="A548" s="46"/>
    </row>
    <row r="549" spans="1:1" ht="12.75">
      <c r="A549" s="46"/>
    </row>
    <row r="550" spans="1:1" ht="12.75">
      <c r="A550" s="46"/>
    </row>
    <row r="551" spans="1:1" ht="12.75">
      <c r="A551" s="46"/>
    </row>
    <row r="552" spans="1:1" ht="12.75">
      <c r="A552" s="46"/>
    </row>
    <row r="553" spans="1:1" ht="12.75">
      <c r="A553" s="46"/>
    </row>
    <row r="554" spans="1:1" ht="12.75">
      <c r="A554" s="46"/>
    </row>
    <row r="555" spans="1:1" ht="12.75">
      <c r="A555" s="46"/>
    </row>
    <row r="556" spans="1:1" ht="12.75">
      <c r="A556" s="46"/>
    </row>
    <row r="557" spans="1:1" ht="12.75">
      <c r="A557" s="46"/>
    </row>
    <row r="558" spans="1:1" ht="12.75">
      <c r="A558" s="46"/>
    </row>
    <row r="559" spans="1:1" ht="12.75">
      <c r="A559" s="46"/>
    </row>
    <row r="560" spans="1:1" ht="12.75">
      <c r="A560" s="46"/>
    </row>
    <row r="561" spans="1:1" ht="12.75">
      <c r="A561" s="46"/>
    </row>
    <row r="562" spans="1:1" ht="12.75">
      <c r="A562" s="46"/>
    </row>
    <row r="563" spans="1:1" ht="12.75">
      <c r="A563" s="46"/>
    </row>
    <row r="564" spans="1:1" ht="12.75">
      <c r="A564" s="46"/>
    </row>
    <row r="565" spans="1:1" ht="12.75">
      <c r="A565" s="46"/>
    </row>
    <row r="566" spans="1:1" ht="12.75">
      <c r="A566" s="46"/>
    </row>
    <row r="567" spans="1:1" ht="12.75">
      <c r="A567" s="46"/>
    </row>
    <row r="568" spans="1:1" ht="12.75">
      <c r="A568" s="46"/>
    </row>
    <row r="569" spans="1:1" ht="12.75">
      <c r="A569" s="46"/>
    </row>
    <row r="570" spans="1:1" ht="12.75">
      <c r="A570" s="46"/>
    </row>
    <row r="571" spans="1:1" ht="12.75">
      <c r="A571" s="46"/>
    </row>
    <row r="572" spans="1:1" ht="12.75">
      <c r="A572" s="46"/>
    </row>
    <row r="573" spans="1:1" ht="12.75">
      <c r="A573" s="46"/>
    </row>
    <row r="574" spans="1:1" ht="12.75">
      <c r="A574" s="46"/>
    </row>
    <row r="575" spans="1:1" ht="12.75">
      <c r="A575" s="46"/>
    </row>
    <row r="576" spans="1:1" ht="12.75">
      <c r="A576" s="46"/>
    </row>
    <row r="577" spans="1:1" ht="12.75">
      <c r="A577" s="46"/>
    </row>
    <row r="578" spans="1:1" ht="12.75">
      <c r="A578" s="46"/>
    </row>
    <row r="579" spans="1:1" ht="12.75">
      <c r="A579" s="46"/>
    </row>
    <row r="580" spans="1:1" ht="12.75">
      <c r="A580" s="46"/>
    </row>
    <row r="581" spans="1:1" ht="12.75">
      <c r="A581" s="46"/>
    </row>
    <row r="582" spans="1:1" ht="12.75">
      <c r="A582" s="46"/>
    </row>
    <row r="583" spans="1:1" ht="12.75">
      <c r="A583" s="46"/>
    </row>
    <row r="584" spans="1:1" ht="12.75">
      <c r="A584" s="46"/>
    </row>
    <row r="585" spans="1:1" ht="12.75">
      <c r="A585" s="46"/>
    </row>
    <row r="586" spans="1:1" ht="12.75">
      <c r="A586" s="46"/>
    </row>
    <row r="587" spans="1:1" ht="12.75">
      <c r="A587" s="46"/>
    </row>
    <row r="588" spans="1:1" ht="12.75">
      <c r="A588" s="46"/>
    </row>
    <row r="589" spans="1:1" ht="12.75">
      <c r="A589" s="46"/>
    </row>
    <row r="590" spans="1:1" ht="12.75">
      <c r="A590" s="46"/>
    </row>
    <row r="591" spans="1:1" ht="12.75">
      <c r="A591" s="46"/>
    </row>
    <row r="592" spans="1:1" ht="12.75">
      <c r="A592" s="46"/>
    </row>
    <row r="593" spans="1:1" ht="12.75">
      <c r="A593" s="46"/>
    </row>
    <row r="594" spans="1:1" ht="12.75">
      <c r="A594" s="46"/>
    </row>
    <row r="595" spans="1:1" ht="12.75">
      <c r="A595" s="46"/>
    </row>
    <row r="596" spans="1:1" ht="12.75">
      <c r="A596" s="46"/>
    </row>
    <row r="597" spans="1:1" ht="12.75">
      <c r="A597" s="46"/>
    </row>
    <row r="598" spans="1:1" ht="12.75">
      <c r="A598" s="46"/>
    </row>
    <row r="599" spans="1:1" ht="12.75">
      <c r="A599" s="46"/>
    </row>
    <row r="600" spans="1:1" ht="12.75">
      <c r="A600" s="46"/>
    </row>
    <row r="601" spans="1:1" ht="12.75">
      <c r="A601" s="46"/>
    </row>
    <row r="602" spans="1:1" ht="12.75">
      <c r="A602" s="46"/>
    </row>
    <row r="603" spans="1:1" ht="12.75">
      <c r="A603" s="46"/>
    </row>
    <row r="604" spans="1:1" ht="12.75">
      <c r="A604" s="46"/>
    </row>
    <row r="605" spans="1:1" ht="12.75">
      <c r="A605" s="46"/>
    </row>
    <row r="606" spans="1:1" ht="12.75">
      <c r="A606" s="46"/>
    </row>
    <row r="607" spans="1:1" ht="12.75">
      <c r="A607" s="46"/>
    </row>
    <row r="608" spans="1:1" ht="12.75">
      <c r="A608" s="46"/>
    </row>
    <row r="609" spans="1:1" ht="12.75">
      <c r="A609" s="46"/>
    </row>
    <row r="610" spans="1:1" ht="12.75">
      <c r="A610" s="46"/>
    </row>
    <row r="611" spans="1:1" ht="12.75">
      <c r="A611" s="46"/>
    </row>
    <row r="612" spans="1:1" ht="12.75">
      <c r="A612" s="46"/>
    </row>
    <row r="613" spans="1:1" ht="12.75">
      <c r="A613" s="46"/>
    </row>
    <row r="614" spans="1:1" ht="12.75">
      <c r="A614" s="46"/>
    </row>
    <row r="615" spans="1:1" ht="12.75">
      <c r="A615" s="46"/>
    </row>
    <row r="616" spans="1:1" ht="12.75">
      <c r="A616" s="46"/>
    </row>
    <row r="617" spans="1:1" ht="12.75">
      <c r="A617" s="46"/>
    </row>
    <row r="618" spans="1:1" ht="12.75">
      <c r="A618" s="46"/>
    </row>
    <row r="619" spans="1:1" ht="12.75">
      <c r="A619" s="46"/>
    </row>
    <row r="620" spans="1:1" ht="12.75">
      <c r="A620" s="46"/>
    </row>
    <row r="621" spans="1:1" ht="12.75">
      <c r="A621" s="46"/>
    </row>
    <row r="622" spans="1:1" ht="12.75">
      <c r="A622" s="46"/>
    </row>
    <row r="623" spans="1:1" ht="12.75">
      <c r="A623" s="46"/>
    </row>
    <row r="624" spans="1:1" ht="12.75">
      <c r="A624" s="46"/>
    </row>
    <row r="625" spans="1:1" ht="12.75">
      <c r="A625" s="46"/>
    </row>
    <row r="626" spans="1:1" ht="12.75">
      <c r="A626" s="46"/>
    </row>
    <row r="627" spans="1:1" ht="12.75">
      <c r="A627" s="46"/>
    </row>
    <row r="628" spans="1:1" ht="12.75">
      <c r="A628" s="46"/>
    </row>
    <row r="629" spans="1:1" ht="12.75">
      <c r="A629" s="46"/>
    </row>
    <row r="630" spans="1:1" ht="12.75">
      <c r="A630" s="46"/>
    </row>
    <row r="631" spans="1:1" ht="12.75">
      <c r="A631" s="46"/>
    </row>
    <row r="632" spans="1:1" ht="12.75">
      <c r="A632" s="46"/>
    </row>
    <row r="633" spans="1:1" ht="12.75">
      <c r="A633" s="46"/>
    </row>
    <row r="634" spans="1:1" ht="12.75">
      <c r="A634" s="46"/>
    </row>
    <row r="635" spans="1:1" ht="12.75">
      <c r="A635" s="46"/>
    </row>
    <row r="636" spans="1:1" ht="12.75">
      <c r="A636" s="46"/>
    </row>
    <row r="637" spans="1:1" ht="12.75">
      <c r="A637" s="46"/>
    </row>
    <row r="638" spans="1:1" ht="12.75">
      <c r="A638" s="46"/>
    </row>
    <row r="639" spans="1:1" ht="12.75">
      <c r="A639" s="46"/>
    </row>
    <row r="640" spans="1:1" ht="12.75">
      <c r="A640" s="46"/>
    </row>
    <row r="641" spans="1:1" ht="12.75">
      <c r="A641" s="46"/>
    </row>
    <row r="642" spans="1:1" ht="12.75">
      <c r="A642" s="46"/>
    </row>
    <row r="643" spans="1:1" ht="12.75">
      <c r="A643" s="46"/>
    </row>
    <row r="644" spans="1:1" ht="12.75">
      <c r="A644" s="46"/>
    </row>
    <row r="645" spans="1:1" ht="12.75">
      <c r="A645" s="46"/>
    </row>
    <row r="646" spans="1:1" ht="12.75">
      <c r="A646" s="46"/>
    </row>
    <row r="647" spans="1:1" ht="12.75">
      <c r="A647" s="46"/>
    </row>
    <row r="648" spans="1:1" ht="12.75">
      <c r="A648" s="46"/>
    </row>
    <row r="649" spans="1:1" ht="12.75">
      <c r="A649" s="46"/>
    </row>
    <row r="650" spans="1:1" ht="12.75">
      <c r="A650" s="46"/>
    </row>
    <row r="651" spans="1:1" ht="12.75">
      <c r="A651" s="46"/>
    </row>
    <row r="652" spans="1:1" ht="12.75">
      <c r="A652" s="46"/>
    </row>
    <row r="653" spans="1:1" ht="12.75">
      <c r="A653" s="46"/>
    </row>
    <row r="654" spans="1:1" ht="12.75">
      <c r="A654" s="46"/>
    </row>
    <row r="655" spans="1:1" ht="12.75">
      <c r="A655" s="46"/>
    </row>
    <row r="656" spans="1:1" ht="12.75">
      <c r="A656" s="46"/>
    </row>
    <row r="657" spans="1:1" ht="12.75">
      <c r="A657" s="46"/>
    </row>
    <row r="658" spans="1:1" ht="12.75">
      <c r="A658" s="46"/>
    </row>
    <row r="659" spans="1:1" ht="12.75">
      <c r="A659" s="46"/>
    </row>
    <row r="660" spans="1:1" ht="12.75">
      <c r="A660" s="46"/>
    </row>
    <row r="661" spans="1:1" ht="12.75">
      <c r="A661" s="46"/>
    </row>
    <row r="662" spans="1:1" ht="12.75">
      <c r="A662" s="46"/>
    </row>
    <row r="663" spans="1:1" ht="12.75">
      <c r="A663" s="46"/>
    </row>
    <row r="664" spans="1:1" ht="12.75">
      <c r="A664" s="46"/>
    </row>
    <row r="665" spans="1:1" ht="12.75">
      <c r="A665" s="46"/>
    </row>
    <row r="666" spans="1:1" ht="12.75">
      <c r="A666" s="46"/>
    </row>
    <row r="667" spans="1:1" ht="12.75">
      <c r="A667" s="46"/>
    </row>
    <row r="668" spans="1:1" ht="12.75">
      <c r="A668" s="46"/>
    </row>
    <row r="669" spans="1:1" ht="12.75">
      <c r="A669" s="46"/>
    </row>
    <row r="670" spans="1:1" ht="12.75">
      <c r="A670" s="46"/>
    </row>
    <row r="671" spans="1:1" ht="12.75">
      <c r="A671" s="46"/>
    </row>
    <row r="672" spans="1:1" ht="12.75">
      <c r="A672" s="46"/>
    </row>
    <row r="673" spans="1:1" ht="12.75">
      <c r="A673" s="46"/>
    </row>
    <row r="674" spans="1:1" ht="12.75">
      <c r="A674" s="46"/>
    </row>
    <row r="675" spans="1:1" ht="12.75">
      <c r="A675" s="46"/>
    </row>
    <row r="676" spans="1:1" ht="12.75">
      <c r="A676" s="46"/>
    </row>
    <row r="677" spans="1:1" ht="12.75">
      <c r="A677" s="46"/>
    </row>
    <row r="678" spans="1:1" ht="12.75">
      <c r="A678" s="46"/>
    </row>
    <row r="679" spans="1:1" ht="12.75">
      <c r="A679" s="46"/>
    </row>
    <row r="680" spans="1:1" ht="12.75">
      <c r="A680" s="46"/>
    </row>
    <row r="681" spans="1:1" ht="12.75">
      <c r="A681" s="46"/>
    </row>
    <row r="682" spans="1:1" ht="12.75">
      <c r="A682" s="46"/>
    </row>
    <row r="683" spans="1:1" ht="12.75">
      <c r="A683" s="46"/>
    </row>
    <row r="684" spans="1:1" ht="12.75">
      <c r="A684" s="46"/>
    </row>
    <row r="685" spans="1:1" ht="12.75">
      <c r="A685" s="46"/>
    </row>
    <row r="686" spans="1:1" ht="12.75">
      <c r="A686" s="46"/>
    </row>
    <row r="687" spans="1:1" ht="12.75">
      <c r="A687" s="46"/>
    </row>
    <row r="688" spans="1:1" ht="12.75">
      <c r="A688" s="46"/>
    </row>
    <row r="689" spans="1:1" ht="12.75">
      <c r="A689" s="46"/>
    </row>
    <row r="690" spans="1:1" ht="12.75">
      <c r="A690" s="46"/>
    </row>
    <row r="691" spans="1:1" ht="12.75">
      <c r="A691" s="46"/>
    </row>
    <row r="692" spans="1:1" ht="12.75">
      <c r="A692" s="46"/>
    </row>
    <row r="693" spans="1:1" ht="12.75">
      <c r="A693" s="46"/>
    </row>
    <row r="694" spans="1:1" ht="12.75">
      <c r="A694" s="46"/>
    </row>
    <row r="695" spans="1:1" ht="12.75">
      <c r="A695" s="46"/>
    </row>
    <row r="696" spans="1:1" ht="12.75">
      <c r="A696" s="46"/>
    </row>
    <row r="697" spans="1:1" ht="12.75">
      <c r="A697" s="46"/>
    </row>
    <row r="698" spans="1:1" ht="12.75">
      <c r="A698" s="46"/>
    </row>
    <row r="699" spans="1:1" ht="12.75">
      <c r="A699" s="46"/>
    </row>
    <row r="700" spans="1:1" ht="12.75">
      <c r="A700" s="46"/>
    </row>
    <row r="701" spans="1:1" ht="12.75">
      <c r="A701" s="46"/>
    </row>
    <row r="702" spans="1:1" ht="12.75">
      <c r="A702" s="46"/>
    </row>
    <row r="703" spans="1:1" ht="12.75">
      <c r="A703" s="46"/>
    </row>
    <row r="704" spans="1:1" ht="12.75">
      <c r="A704" s="46"/>
    </row>
    <row r="705" spans="1:1" ht="12.75">
      <c r="A705" s="46"/>
    </row>
    <row r="706" spans="1:1" ht="12.75">
      <c r="A706" s="46"/>
    </row>
    <row r="707" spans="1:1" ht="12.75">
      <c r="A707" s="46"/>
    </row>
    <row r="708" spans="1:1" ht="12.75">
      <c r="A708" s="46"/>
    </row>
    <row r="709" spans="1:1" ht="12.75">
      <c r="A709" s="46"/>
    </row>
    <row r="710" spans="1:1" ht="12.75">
      <c r="A710" s="46"/>
    </row>
    <row r="711" spans="1:1" ht="12.75">
      <c r="A711" s="46"/>
    </row>
    <row r="712" spans="1:1" ht="12.75">
      <c r="A712" s="46"/>
    </row>
    <row r="713" spans="1:1" ht="12.75">
      <c r="A713" s="46"/>
    </row>
    <row r="714" spans="1:1" ht="12.75">
      <c r="A714" s="46"/>
    </row>
    <row r="715" spans="1:1" ht="12.75">
      <c r="A715" s="46"/>
    </row>
    <row r="716" spans="1:1" ht="12.75">
      <c r="A716" s="46"/>
    </row>
    <row r="717" spans="1:1" ht="12.75">
      <c r="A717" s="46"/>
    </row>
    <row r="718" spans="1:1" ht="12.75">
      <c r="A718" s="46"/>
    </row>
    <row r="719" spans="1:1" ht="12.75">
      <c r="A719" s="46"/>
    </row>
    <row r="720" spans="1:1" ht="12.75">
      <c r="A720" s="46"/>
    </row>
    <row r="721" spans="1:1" ht="12.75">
      <c r="A721" s="46"/>
    </row>
    <row r="722" spans="1:1" ht="12.75">
      <c r="A722" s="46"/>
    </row>
    <row r="723" spans="1:1" ht="12.75">
      <c r="A723" s="46"/>
    </row>
    <row r="724" spans="1:1" ht="12.75">
      <c r="A724" s="46"/>
    </row>
    <row r="725" spans="1:1" ht="12.75">
      <c r="A725" s="46"/>
    </row>
    <row r="726" spans="1:1" ht="12.75">
      <c r="A726" s="46"/>
    </row>
    <row r="727" spans="1:1" ht="12.75">
      <c r="A727" s="46"/>
    </row>
    <row r="728" spans="1:1" ht="12.75">
      <c r="A728" s="46"/>
    </row>
    <row r="729" spans="1:1" ht="12.75">
      <c r="A729" s="46"/>
    </row>
    <row r="730" spans="1:1" ht="12.75">
      <c r="A730" s="46"/>
    </row>
    <row r="731" spans="1:1" ht="12.75">
      <c r="A731" s="46"/>
    </row>
    <row r="732" spans="1:1" ht="12.75">
      <c r="A732" s="46"/>
    </row>
    <row r="733" spans="1:1" ht="12.75">
      <c r="A733" s="46"/>
    </row>
    <row r="734" spans="1:1" ht="12.75">
      <c r="A734" s="46"/>
    </row>
    <row r="735" spans="1:1" ht="12.75">
      <c r="A735" s="46"/>
    </row>
    <row r="736" spans="1:1" ht="12.75">
      <c r="A736" s="46"/>
    </row>
    <row r="737" spans="1:1" ht="12.75">
      <c r="A737" s="46"/>
    </row>
    <row r="738" spans="1:1" ht="12.75">
      <c r="A738" s="46"/>
    </row>
    <row r="739" spans="1:1" ht="12.75">
      <c r="A739" s="46"/>
    </row>
    <row r="740" spans="1:1" ht="12.75">
      <c r="A740" s="46"/>
    </row>
    <row r="741" spans="1:1" ht="12.75">
      <c r="A741" s="46"/>
    </row>
    <row r="742" spans="1:1" ht="12.75">
      <c r="A742" s="46"/>
    </row>
    <row r="743" spans="1:1" ht="12.75">
      <c r="A743" s="46"/>
    </row>
    <row r="744" spans="1:1" ht="12.75">
      <c r="A744" s="46"/>
    </row>
    <row r="745" spans="1:1" ht="12.75">
      <c r="A745" s="46"/>
    </row>
    <row r="746" spans="1:1" ht="12.75">
      <c r="A746" s="46"/>
    </row>
    <row r="747" spans="1:1" ht="12.75">
      <c r="A747" s="46"/>
    </row>
    <row r="748" spans="1:1" ht="12.75">
      <c r="A748" s="46"/>
    </row>
    <row r="749" spans="1:1" ht="12.75">
      <c r="A749" s="46"/>
    </row>
    <row r="750" spans="1:1" ht="12.75">
      <c r="A750" s="46"/>
    </row>
    <row r="751" spans="1:1" ht="12.75">
      <c r="A751" s="46"/>
    </row>
    <row r="752" spans="1:1" ht="12.75">
      <c r="A752" s="46"/>
    </row>
    <row r="753" spans="1:1" ht="12.75">
      <c r="A753" s="46"/>
    </row>
    <row r="754" spans="1:1" ht="12.75">
      <c r="A754" s="46"/>
    </row>
    <row r="755" spans="1:1" ht="12.75">
      <c r="A755" s="46"/>
    </row>
    <row r="756" spans="1:1" ht="12.75">
      <c r="A756" s="46"/>
    </row>
    <row r="757" spans="1:1" ht="12.75">
      <c r="A757" s="46"/>
    </row>
    <row r="758" spans="1:1" ht="12.75">
      <c r="A758" s="46"/>
    </row>
    <row r="759" spans="1:1" ht="12.75">
      <c r="A759" s="46"/>
    </row>
    <row r="760" spans="1:1" ht="12.75">
      <c r="A760" s="46"/>
    </row>
    <row r="761" spans="1:1" ht="12.75">
      <c r="A761" s="46"/>
    </row>
    <row r="762" spans="1:1" ht="12.75">
      <c r="A762" s="46"/>
    </row>
    <row r="763" spans="1:1" ht="12.75">
      <c r="A763" s="46"/>
    </row>
    <row r="764" spans="1:1" ht="12.75">
      <c r="A764" s="46"/>
    </row>
    <row r="765" spans="1:1" ht="12.75">
      <c r="A765" s="46"/>
    </row>
    <row r="766" spans="1:1" ht="12.75">
      <c r="A766" s="46"/>
    </row>
    <row r="767" spans="1:1" ht="12.75">
      <c r="A767" s="46"/>
    </row>
    <row r="768" spans="1:1" ht="12.75">
      <c r="A768" s="46"/>
    </row>
    <row r="769" spans="1:1" ht="12.75">
      <c r="A769" s="46"/>
    </row>
    <row r="770" spans="1:1" ht="12.75">
      <c r="A770" s="46"/>
    </row>
    <row r="771" spans="1:1" ht="12.75">
      <c r="A771" s="46"/>
    </row>
    <row r="772" spans="1:1" ht="12.75">
      <c r="A772" s="46"/>
    </row>
    <row r="773" spans="1:1" ht="12.75">
      <c r="A773" s="46"/>
    </row>
    <row r="774" spans="1:1" ht="12.75">
      <c r="A774" s="46"/>
    </row>
    <row r="775" spans="1:1" ht="12.75">
      <c r="A775" s="46"/>
    </row>
    <row r="776" spans="1:1" ht="12.75">
      <c r="A776" s="46"/>
    </row>
    <row r="777" spans="1:1" ht="12.75">
      <c r="A777" s="46"/>
    </row>
    <row r="778" spans="1:1" ht="12.75">
      <c r="A778" s="46"/>
    </row>
    <row r="779" spans="1:1" ht="12.75">
      <c r="A779" s="46"/>
    </row>
    <row r="780" spans="1:1" ht="12.75">
      <c r="A780" s="46"/>
    </row>
    <row r="781" spans="1:1" ht="12.75">
      <c r="A781" s="46"/>
    </row>
    <row r="782" spans="1:1" ht="12.75">
      <c r="A782" s="46"/>
    </row>
    <row r="783" spans="1:1" ht="12.75">
      <c r="A783" s="46"/>
    </row>
    <row r="784" spans="1:1" ht="12.75">
      <c r="A784" s="46"/>
    </row>
    <row r="785" spans="1:1" ht="12.75">
      <c r="A785" s="46"/>
    </row>
    <row r="786" spans="1:1" ht="12.75">
      <c r="A786" s="46"/>
    </row>
    <row r="787" spans="1:1" ht="12.75">
      <c r="A787" s="46"/>
    </row>
    <row r="788" spans="1:1" ht="12.75">
      <c r="A788" s="46"/>
    </row>
    <row r="789" spans="1:1" ht="12.75">
      <c r="A789" s="46"/>
    </row>
    <row r="790" spans="1:1" ht="12.75">
      <c r="A790" s="46"/>
    </row>
    <row r="791" spans="1:1" ht="12.75">
      <c r="A791" s="46"/>
    </row>
    <row r="792" spans="1:1" ht="12.75">
      <c r="A792" s="46"/>
    </row>
    <row r="793" spans="1:1" ht="12.75">
      <c r="A793" s="46"/>
    </row>
    <row r="794" spans="1:1" ht="12.75">
      <c r="A794" s="46"/>
    </row>
    <row r="795" spans="1:1" ht="12.75">
      <c r="A795" s="46"/>
    </row>
    <row r="796" spans="1:1" ht="12.75">
      <c r="A796" s="46"/>
    </row>
    <row r="797" spans="1:1" ht="12.75">
      <c r="A797" s="46"/>
    </row>
    <row r="798" spans="1:1" ht="12.75">
      <c r="A798" s="46"/>
    </row>
    <row r="799" spans="1:1" ht="12.75">
      <c r="A799" s="46"/>
    </row>
    <row r="800" spans="1:1" ht="12.75">
      <c r="A800" s="46"/>
    </row>
    <row r="801" spans="1:1" ht="12.75">
      <c r="A801" s="46"/>
    </row>
    <row r="802" spans="1:1" ht="12.75">
      <c r="A802" s="46"/>
    </row>
    <row r="803" spans="1:1" ht="12.75">
      <c r="A803" s="46"/>
    </row>
    <row r="804" spans="1:1" ht="12.75">
      <c r="A804" s="46"/>
    </row>
    <row r="805" spans="1:1" ht="12.75">
      <c r="A805" s="46"/>
    </row>
    <row r="806" spans="1:1" ht="12.75">
      <c r="A806" s="46"/>
    </row>
    <row r="807" spans="1:1" ht="12.75">
      <c r="A807" s="46"/>
    </row>
    <row r="808" spans="1:1" ht="12.75">
      <c r="A808" s="46"/>
    </row>
    <row r="809" spans="1:1" ht="12.75">
      <c r="A809" s="46"/>
    </row>
    <row r="810" spans="1:1" ht="12.75">
      <c r="A810" s="46"/>
    </row>
    <row r="811" spans="1:1" ht="12.75">
      <c r="A811" s="46"/>
    </row>
    <row r="812" spans="1:1" ht="12.75">
      <c r="A812" s="46"/>
    </row>
    <row r="813" spans="1:1" ht="12.75">
      <c r="A813" s="46"/>
    </row>
    <row r="814" spans="1:1" ht="12.75">
      <c r="A814" s="46"/>
    </row>
    <row r="815" spans="1:1" ht="12.75">
      <c r="A815" s="46"/>
    </row>
    <row r="816" spans="1:1" ht="12.75">
      <c r="A816" s="46"/>
    </row>
    <row r="817" spans="1:1" ht="12.75">
      <c r="A817" s="46"/>
    </row>
    <row r="818" spans="1:1" ht="12.75">
      <c r="A818" s="46"/>
    </row>
    <row r="819" spans="1:1" ht="12.75">
      <c r="A819" s="46"/>
    </row>
  </sheetData>
  <mergeCells count="3">
    <mergeCell ref="A2:A5"/>
    <mergeCell ref="F6:T6"/>
    <mergeCell ref="A1:T1"/>
  </mergeCells>
  <conditionalFormatting sqref="H7:H131">
    <cfRule type="expression" dxfId="3" priority="1">
      <formula>AND(H7&gt;H$5,H7&lt;&gt;"")</formula>
    </cfRule>
  </conditionalFormatting>
  <conditionalFormatting sqref="K7:M131">
    <cfRule type="expression" dxfId="2" priority="2">
      <formula>K7&gt;K$5</formula>
    </cfRule>
  </conditionalFormatting>
  <conditionalFormatting sqref="N7:N131">
    <cfRule type="expression" dxfId="1" priority="3">
      <formula>N7&gt;FLOOR(O7/4,1)</formula>
    </cfRule>
  </conditionalFormatting>
  <conditionalFormatting sqref="P7:S131">
    <cfRule type="expression" dxfId="0" priority="4">
      <formula>AND(P7&gt;P$5,P7&lt;&gt;"")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8"/>
  <sheetViews>
    <sheetView workbookViewId="0"/>
  </sheetViews>
  <sheetFormatPr defaultColWidth="14.42578125" defaultRowHeight="15.75" customHeight="1"/>
  <sheetData>
    <row r="1" spans="1:28" ht="15.75" customHeight="1">
      <c r="A1" s="1" t="s">
        <v>0</v>
      </c>
      <c r="B1" s="1"/>
      <c r="C1" s="2" t="s">
        <v>1</v>
      </c>
      <c r="E1" s="3" t="s">
        <v>2</v>
      </c>
      <c r="G1" s="3" t="s">
        <v>3</v>
      </c>
    </row>
    <row r="2" spans="1:28" ht="15.75" customHeight="1">
      <c r="A2" s="56" t="s">
        <v>0</v>
      </c>
      <c r="B2" s="5" t="s">
        <v>0</v>
      </c>
      <c r="C2" s="57" t="s">
        <v>1</v>
      </c>
      <c r="D2" s="5" t="s">
        <v>1</v>
      </c>
      <c r="E2" s="57" t="s">
        <v>2</v>
      </c>
      <c r="F2" s="7" t="s">
        <v>2</v>
      </c>
      <c r="G2" s="57" t="s">
        <v>3</v>
      </c>
      <c r="H2" s="12" t="s">
        <v>17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customHeight="1">
      <c r="A3" s="49"/>
      <c r="B3" s="15"/>
      <c r="C3" s="58"/>
      <c r="D3" s="15"/>
      <c r="E3" s="58"/>
      <c r="F3" s="15"/>
      <c r="G3" s="58"/>
      <c r="H3" s="1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customHeight="1">
      <c r="A4" s="49"/>
      <c r="B4" s="17" t="str">
        <f ca="1">IFERROR(__xludf.DUMMYFUNCTION("IMPORTRANGE(""1WoEjuOiwKfacCzMwjiDTXHBR8ahOEqnGnY5NOSM40Ic"",""SEM2!e4"")"),"0")</f>
        <v>0</v>
      </c>
      <c r="C4" s="58"/>
      <c r="D4" s="17" t="str">
        <f ca="1">IFERROR(__xludf.DUMMYFUNCTION("IMPORTRANGE(""10Gduxw5AUy8cEM4HAsDmB-LJgkNqlp0hDtGBhUn59w4"",""SEM2!e4"")"),"0")</f>
        <v>0</v>
      </c>
      <c r="E4" s="58"/>
      <c r="F4" s="17" t="str">
        <f ca="1">IFERROR(__xludf.DUMMYFUNCTION("IMPORTRANGE(""1J2GZhFkksEqsXeb9gH18z6QMx_MeIcWP7lO3pLxDwuM"",""sem2!e4"")"),"5")</f>
        <v>5</v>
      </c>
      <c r="G4" s="58"/>
      <c r="H4" s="17" t="str">
        <f ca="1">IFERROR(__xludf.DUMMYFUNCTION("IMPORTRANGE(""1MDmCsICNYD1V5mfCJgTPXws2AmZLNy1sh6K9lPCr9FI"",""SEM2!B4"")"),"3")</f>
        <v>3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>
      <c r="A5" s="50"/>
      <c r="B5" s="19"/>
      <c r="C5" s="59"/>
      <c r="D5" s="19"/>
      <c r="E5" s="59"/>
      <c r="F5" s="19"/>
      <c r="G5" s="59"/>
      <c r="H5" s="1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>
      <c r="A6" s="20" t="s">
        <v>30</v>
      </c>
      <c r="B6" s="21"/>
      <c r="C6" s="22" t="s">
        <v>30</v>
      </c>
      <c r="D6" s="21"/>
      <c r="E6" s="22" t="s">
        <v>30</v>
      </c>
      <c r="F6" s="21"/>
      <c r="G6" s="22" t="s">
        <v>30</v>
      </c>
      <c r="H6" s="2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>
      <c r="A7" s="25">
        <v>152</v>
      </c>
      <c r="B7" t="str">
        <f ca="1">IFERROR(__xludf.DUMMYFUNCTION("IMPORTRANGE(""1WoEjuOiwKfacCzMwjiDTXHBR8ahOEqnGnY5NOSM40Ic"",""SEM2!e6:e150"")"),"0")</f>
        <v>0</v>
      </c>
      <c r="C7" s="27">
        <v>151</v>
      </c>
      <c r="D7" t="str">
        <f ca="1">IFERROR(__xludf.DUMMYFUNCTION("IMPORTRANGE(""10Gduxw5AUy8cEM4HAsDmB-LJgkNqlp0hDtGBhUn59w4"",""SEM2!e6:e150"")"),"0")</f>
        <v>0</v>
      </c>
      <c r="E7" s="25">
        <v>152</v>
      </c>
      <c r="F7" t="str">
        <f ca="1">IFERROR(__xludf.DUMMYFUNCTION("IMPORTRANGE(""1J2GZhFkksEqsXeb9gH18z6QMx_MeIcWP7lO3pLxDwuM"",""sem2!e6:e150"")"),"4")</f>
        <v>4</v>
      </c>
      <c r="G7" s="27">
        <v>151</v>
      </c>
      <c r="H7" t="str">
        <f ca="1">IFERROR(__xludf.DUMMYFUNCTION("IMPORTRANGE(""1MDmCsICNYD1V5mfCJgTPXws2AmZLNy1sh6K9lPCr9FI"",""SEM2!B6:B130"")"),"3")</f>
        <v>3</v>
      </c>
    </row>
    <row r="8" spans="1:28" ht="15">
      <c r="A8" s="25">
        <v>164</v>
      </c>
      <c r="B8">
        <v>0</v>
      </c>
      <c r="C8" s="25">
        <v>154</v>
      </c>
      <c r="D8">
        <v>0</v>
      </c>
      <c r="E8" s="25">
        <v>159</v>
      </c>
      <c r="F8">
        <v>5</v>
      </c>
      <c r="G8" s="25">
        <v>154</v>
      </c>
      <c r="H8">
        <v>1</v>
      </c>
    </row>
    <row r="9" spans="1:28" ht="15">
      <c r="A9" s="25">
        <v>166</v>
      </c>
      <c r="B9">
        <v>0</v>
      </c>
      <c r="C9" s="25">
        <v>155</v>
      </c>
      <c r="D9">
        <v>0</v>
      </c>
      <c r="E9" s="25">
        <v>161</v>
      </c>
      <c r="F9">
        <v>5</v>
      </c>
      <c r="G9" s="25">
        <v>155</v>
      </c>
      <c r="H9">
        <v>0</v>
      </c>
    </row>
    <row r="10" spans="1:28" ht="15">
      <c r="A10" s="25">
        <v>177</v>
      </c>
      <c r="B10">
        <v>0</v>
      </c>
      <c r="C10" s="25">
        <v>156</v>
      </c>
      <c r="D10">
        <v>0</v>
      </c>
      <c r="E10" s="25">
        <v>162</v>
      </c>
      <c r="F10">
        <v>5</v>
      </c>
      <c r="G10" s="25">
        <v>156</v>
      </c>
      <c r="H10">
        <v>1</v>
      </c>
    </row>
    <row r="11" spans="1:28" ht="15">
      <c r="A11" s="25">
        <v>178</v>
      </c>
      <c r="B11">
        <v>0</v>
      </c>
      <c r="C11" s="25">
        <v>157</v>
      </c>
      <c r="D11">
        <v>0</v>
      </c>
      <c r="E11" s="25">
        <v>163</v>
      </c>
      <c r="F11">
        <v>5</v>
      </c>
      <c r="G11" s="25">
        <v>157</v>
      </c>
      <c r="H11">
        <v>1</v>
      </c>
    </row>
    <row r="12" spans="1:28" ht="15">
      <c r="A12" s="25">
        <v>180</v>
      </c>
      <c r="B12">
        <v>0</v>
      </c>
      <c r="C12" s="25">
        <v>158</v>
      </c>
      <c r="D12">
        <v>0</v>
      </c>
      <c r="E12" s="25">
        <v>164</v>
      </c>
      <c r="F12">
        <v>5</v>
      </c>
      <c r="G12" s="25">
        <v>158</v>
      </c>
      <c r="H12">
        <v>3</v>
      </c>
    </row>
    <row r="13" spans="1:28" ht="15">
      <c r="A13" s="25">
        <v>188</v>
      </c>
      <c r="B13">
        <v>0</v>
      </c>
      <c r="C13" s="25">
        <v>159</v>
      </c>
      <c r="D13">
        <v>0</v>
      </c>
      <c r="E13" s="25">
        <v>165</v>
      </c>
      <c r="F13">
        <v>5</v>
      </c>
      <c r="G13" s="25">
        <v>160</v>
      </c>
      <c r="H13">
        <v>3</v>
      </c>
    </row>
    <row r="14" spans="1:28" ht="15">
      <c r="A14" s="25">
        <v>195</v>
      </c>
      <c r="B14">
        <v>0</v>
      </c>
      <c r="C14" s="25">
        <v>160</v>
      </c>
      <c r="D14">
        <v>0</v>
      </c>
      <c r="E14" s="25">
        <v>167</v>
      </c>
      <c r="F14">
        <v>1</v>
      </c>
      <c r="G14" s="25">
        <v>166</v>
      </c>
      <c r="H14">
        <v>3</v>
      </c>
    </row>
    <row r="15" spans="1:28" ht="15">
      <c r="A15" s="25">
        <v>197</v>
      </c>
      <c r="B15">
        <v>0</v>
      </c>
      <c r="C15" s="25">
        <v>161</v>
      </c>
      <c r="D15">
        <v>0</v>
      </c>
      <c r="E15" s="25">
        <v>168</v>
      </c>
      <c r="F15">
        <v>4</v>
      </c>
      <c r="G15" s="25">
        <v>169</v>
      </c>
      <c r="H15">
        <v>2</v>
      </c>
    </row>
    <row r="16" spans="1:28" ht="15">
      <c r="A16" s="25">
        <v>203</v>
      </c>
      <c r="B16">
        <v>0</v>
      </c>
      <c r="C16" s="25">
        <v>162</v>
      </c>
      <c r="D16">
        <v>0</v>
      </c>
      <c r="E16" s="25">
        <v>170</v>
      </c>
      <c r="F16">
        <v>3</v>
      </c>
      <c r="G16" s="25">
        <v>173</v>
      </c>
      <c r="H16">
        <v>1</v>
      </c>
    </row>
    <row r="17" spans="1:8" ht="15">
      <c r="A17" s="25">
        <v>221</v>
      </c>
      <c r="B17">
        <v>0</v>
      </c>
      <c r="C17" s="25">
        <v>163</v>
      </c>
      <c r="D17">
        <v>0</v>
      </c>
      <c r="E17" s="25">
        <v>172</v>
      </c>
      <c r="F17">
        <v>0</v>
      </c>
      <c r="G17" s="25">
        <v>174</v>
      </c>
      <c r="H17">
        <v>3</v>
      </c>
    </row>
    <row r="18" spans="1:8" ht="15">
      <c r="A18" s="25">
        <v>232</v>
      </c>
      <c r="B18">
        <v>0</v>
      </c>
      <c r="C18" s="25">
        <v>165</v>
      </c>
      <c r="D18">
        <v>0</v>
      </c>
      <c r="E18" s="25">
        <v>176</v>
      </c>
      <c r="F18">
        <v>5</v>
      </c>
      <c r="G18" s="25">
        <v>175</v>
      </c>
      <c r="H18">
        <v>3</v>
      </c>
    </row>
    <row r="19" spans="1:8" ht="15">
      <c r="A19" s="25">
        <v>246</v>
      </c>
      <c r="B19">
        <v>0</v>
      </c>
      <c r="C19" s="25">
        <v>167</v>
      </c>
      <c r="D19">
        <v>0</v>
      </c>
      <c r="E19" s="25">
        <v>177</v>
      </c>
      <c r="F19">
        <v>0</v>
      </c>
      <c r="G19" s="25">
        <v>180</v>
      </c>
      <c r="H19">
        <v>1</v>
      </c>
    </row>
    <row r="20" spans="1:8" ht="15">
      <c r="A20" s="25">
        <v>247</v>
      </c>
      <c r="B20">
        <v>0</v>
      </c>
      <c r="C20" s="25">
        <v>168</v>
      </c>
      <c r="D20">
        <v>0</v>
      </c>
      <c r="E20" s="25">
        <v>178</v>
      </c>
      <c r="F20">
        <v>4</v>
      </c>
      <c r="G20" s="25">
        <v>182</v>
      </c>
      <c r="H20">
        <v>2</v>
      </c>
    </row>
    <row r="21" spans="1:8" ht="15">
      <c r="A21" s="25">
        <v>254</v>
      </c>
      <c r="B21">
        <v>0</v>
      </c>
      <c r="C21" s="25">
        <v>169</v>
      </c>
      <c r="D21">
        <v>0</v>
      </c>
      <c r="E21" s="25">
        <v>179</v>
      </c>
      <c r="F21">
        <v>2</v>
      </c>
      <c r="G21" s="25">
        <v>184</v>
      </c>
      <c r="H21">
        <v>2</v>
      </c>
    </row>
    <row r="22" spans="1:8" ht="15">
      <c r="A22" s="25">
        <v>258</v>
      </c>
      <c r="B22">
        <v>0</v>
      </c>
      <c r="C22" s="25">
        <v>170</v>
      </c>
      <c r="D22">
        <v>0</v>
      </c>
      <c r="E22" s="25">
        <v>181</v>
      </c>
      <c r="F22">
        <v>5</v>
      </c>
      <c r="G22" s="25">
        <v>186</v>
      </c>
      <c r="H22">
        <v>2</v>
      </c>
    </row>
    <row r="23" spans="1:8" ht="15">
      <c r="A23" s="25">
        <v>260</v>
      </c>
      <c r="B23">
        <v>0</v>
      </c>
      <c r="C23" s="25">
        <v>172</v>
      </c>
      <c r="D23">
        <v>0</v>
      </c>
      <c r="E23" s="25">
        <v>183</v>
      </c>
      <c r="F23">
        <v>3</v>
      </c>
      <c r="G23" s="25">
        <v>187</v>
      </c>
      <c r="H23">
        <v>2</v>
      </c>
    </row>
    <row r="24" spans="1:8" ht="15">
      <c r="A24" s="25">
        <v>264</v>
      </c>
      <c r="B24">
        <v>0</v>
      </c>
      <c r="C24" s="25">
        <v>173</v>
      </c>
      <c r="D24">
        <v>0</v>
      </c>
      <c r="E24" s="25">
        <v>185</v>
      </c>
      <c r="F24">
        <v>3</v>
      </c>
      <c r="G24" s="25">
        <v>195</v>
      </c>
      <c r="H24">
        <v>2</v>
      </c>
    </row>
    <row r="25" spans="1:8" ht="15">
      <c r="A25" s="25">
        <v>275</v>
      </c>
      <c r="B25">
        <v>0</v>
      </c>
      <c r="C25" s="25">
        <v>174</v>
      </c>
      <c r="D25">
        <v>0</v>
      </c>
      <c r="E25" s="25">
        <v>188</v>
      </c>
      <c r="F25">
        <v>5</v>
      </c>
      <c r="G25" s="25">
        <v>197</v>
      </c>
      <c r="H25">
        <v>2</v>
      </c>
    </row>
    <row r="26" spans="1:8" ht="15">
      <c r="C26" s="25">
        <v>175</v>
      </c>
      <c r="D26">
        <v>0</v>
      </c>
      <c r="E26" s="25">
        <v>189</v>
      </c>
      <c r="F26">
        <v>4</v>
      </c>
      <c r="G26" s="25">
        <v>198</v>
      </c>
      <c r="H26">
        <v>2</v>
      </c>
    </row>
    <row r="27" spans="1:8" ht="15">
      <c r="C27" s="25">
        <v>176</v>
      </c>
      <c r="D27">
        <v>0</v>
      </c>
      <c r="E27" s="25">
        <v>190</v>
      </c>
      <c r="F27">
        <v>5</v>
      </c>
      <c r="G27" s="25">
        <v>200</v>
      </c>
      <c r="H27">
        <v>3</v>
      </c>
    </row>
    <row r="28" spans="1:8" ht="15">
      <c r="C28" s="25">
        <v>179</v>
      </c>
      <c r="D28">
        <v>0</v>
      </c>
      <c r="E28" s="25">
        <v>191</v>
      </c>
      <c r="F28">
        <v>3</v>
      </c>
      <c r="G28" s="25">
        <v>201</v>
      </c>
      <c r="H28">
        <v>1</v>
      </c>
    </row>
    <row r="29" spans="1:8" ht="15">
      <c r="C29" s="25">
        <v>181</v>
      </c>
      <c r="D29">
        <v>0</v>
      </c>
      <c r="E29" s="25">
        <v>192</v>
      </c>
      <c r="F29">
        <v>5</v>
      </c>
      <c r="G29" s="25">
        <v>202</v>
      </c>
      <c r="H29">
        <v>2</v>
      </c>
    </row>
    <row r="30" spans="1:8" ht="15">
      <c r="C30" s="25">
        <v>182</v>
      </c>
      <c r="D30">
        <v>0</v>
      </c>
      <c r="E30" s="25">
        <v>193</v>
      </c>
      <c r="F30">
        <v>4</v>
      </c>
      <c r="G30" s="25">
        <v>203</v>
      </c>
      <c r="H30">
        <v>1</v>
      </c>
    </row>
    <row r="31" spans="1:8" ht="15">
      <c r="C31" s="25">
        <v>183</v>
      </c>
      <c r="D31">
        <v>0</v>
      </c>
      <c r="E31" s="25">
        <v>194</v>
      </c>
      <c r="F31">
        <v>2</v>
      </c>
      <c r="G31" s="25">
        <v>204</v>
      </c>
      <c r="H31">
        <v>1</v>
      </c>
    </row>
    <row r="32" spans="1:8" ht="15">
      <c r="C32" s="25">
        <v>184</v>
      </c>
      <c r="D32">
        <v>0</v>
      </c>
      <c r="E32" s="25">
        <v>196</v>
      </c>
      <c r="F32">
        <v>5</v>
      </c>
      <c r="G32" s="25">
        <v>207</v>
      </c>
      <c r="H32">
        <v>3</v>
      </c>
    </row>
    <row r="33" spans="3:8" ht="15">
      <c r="C33" s="25">
        <v>185</v>
      </c>
      <c r="D33">
        <v>0</v>
      </c>
      <c r="E33" s="25">
        <v>199</v>
      </c>
      <c r="F33">
        <v>3</v>
      </c>
      <c r="G33" s="25">
        <v>215</v>
      </c>
      <c r="H33">
        <v>3</v>
      </c>
    </row>
    <row r="34" spans="3:8" ht="15">
      <c r="C34" s="25">
        <v>186</v>
      </c>
      <c r="D34">
        <v>0</v>
      </c>
      <c r="E34" s="25">
        <v>206</v>
      </c>
      <c r="F34">
        <v>3</v>
      </c>
      <c r="G34" s="25">
        <v>217</v>
      </c>
      <c r="H34">
        <v>2</v>
      </c>
    </row>
    <row r="35" spans="3:8" ht="15">
      <c r="C35" s="25">
        <v>187</v>
      </c>
      <c r="D35">
        <v>0</v>
      </c>
      <c r="E35" s="25">
        <v>208</v>
      </c>
      <c r="F35">
        <v>5</v>
      </c>
      <c r="G35" s="25">
        <v>219</v>
      </c>
      <c r="H35">
        <v>3</v>
      </c>
    </row>
    <row r="36" spans="3:8" ht="15">
      <c r="C36" s="25">
        <v>189</v>
      </c>
      <c r="D36">
        <v>0</v>
      </c>
      <c r="E36" s="25">
        <v>209</v>
      </c>
      <c r="F36">
        <v>5</v>
      </c>
      <c r="G36" s="25">
        <v>221</v>
      </c>
      <c r="H36">
        <v>1</v>
      </c>
    </row>
    <row r="37" spans="3:8" ht="15">
      <c r="C37" s="25">
        <v>190</v>
      </c>
      <c r="D37">
        <v>0</v>
      </c>
      <c r="E37" s="25">
        <v>210</v>
      </c>
      <c r="F37">
        <v>3</v>
      </c>
      <c r="G37" s="25">
        <v>225</v>
      </c>
      <c r="H37">
        <v>3</v>
      </c>
    </row>
    <row r="38" spans="3:8" ht="15">
      <c r="C38" s="25">
        <v>191</v>
      </c>
      <c r="D38">
        <v>0</v>
      </c>
      <c r="E38" s="25">
        <v>211</v>
      </c>
      <c r="F38">
        <v>4</v>
      </c>
      <c r="G38" s="25">
        <v>227</v>
      </c>
      <c r="H38">
        <v>2</v>
      </c>
    </row>
    <row r="39" spans="3:8" ht="15">
      <c r="C39" s="25">
        <v>192</v>
      </c>
      <c r="D39">
        <v>0</v>
      </c>
      <c r="E39" s="25">
        <v>212</v>
      </c>
      <c r="F39">
        <v>5</v>
      </c>
      <c r="G39" s="25">
        <v>231</v>
      </c>
      <c r="H39">
        <v>3</v>
      </c>
    </row>
    <row r="40" spans="3:8" ht="15">
      <c r="C40" s="25">
        <v>193</v>
      </c>
      <c r="D40">
        <v>0</v>
      </c>
      <c r="E40" s="25">
        <v>213</v>
      </c>
      <c r="F40">
        <v>5</v>
      </c>
      <c r="G40" s="25">
        <v>234</v>
      </c>
      <c r="H40">
        <v>1</v>
      </c>
    </row>
    <row r="41" spans="3:8" ht="15">
      <c r="C41" s="25">
        <v>194</v>
      </c>
      <c r="D41">
        <v>0</v>
      </c>
      <c r="E41" s="25">
        <v>214</v>
      </c>
      <c r="F41">
        <v>5</v>
      </c>
      <c r="G41" s="25">
        <v>237</v>
      </c>
      <c r="H41">
        <v>3</v>
      </c>
    </row>
    <row r="42" spans="3:8" ht="15">
      <c r="C42" s="25">
        <v>196</v>
      </c>
      <c r="D42">
        <v>0</v>
      </c>
      <c r="E42" s="25">
        <v>216</v>
      </c>
      <c r="F42">
        <v>2</v>
      </c>
      <c r="G42" s="25">
        <v>242</v>
      </c>
      <c r="H42">
        <v>3</v>
      </c>
    </row>
    <row r="43" spans="3:8" ht="15">
      <c r="C43" s="25">
        <v>198</v>
      </c>
      <c r="D43">
        <v>0</v>
      </c>
      <c r="E43" s="25">
        <v>218</v>
      </c>
      <c r="F43">
        <v>5</v>
      </c>
      <c r="G43" s="25">
        <v>243</v>
      </c>
      <c r="H43">
        <v>1</v>
      </c>
    </row>
    <row r="44" spans="3:8" ht="15">
      <c r="C44" s="25">
        <v>199</v>
      </c>
      <c r="D44">
        <v>0</v>
      </c>
      <c r="E44" s="25">
        <v>220</v>
      </c>
      <c r="F44">
        <v>5</v>
      </c>
      <c r="G44" s="25">
        <v>247</v>
      </c>
      <c r="H44">
        <v>3</v>
      </c>
    </row>
    <row r="45" spans="3:8" ht="15">
      <c r="C45" s="25">
        <v>200</v>
      </c>
      <c r="D45">
        <v>0</v>
      </c>
      <c r="E45" s="25">
        <v>222</v>
      </c>
      <c r="F45">
        <v>2</v>
      </c>
      <c r="G45" s="25">
        <v>250</v>
      </c>
      <c r="H45">
        <v>3</v>
      </c>
    </row>
    <row r="46" spans="3:8" ht="15">
      <c r="C46" s="25">
        <v>201</v>
      </c>
      <c r="D46">
        <v>0</v>
      </c>
      <c r="E46" s="25">
        <v>223</v>
      </c>
      <c r="F46">
        <v>4</v>
      </c>
      <c r="G46" s="25">
        <v>253</v>
      </c>
      <c r="H46">
        <v>3</v>
      </c>
    </row>
    <row r="47" spans="3:8" ht="15">
      <c r="C47" s="25">
        <v>202</v>
      </c>
      <c r="D47">
        <v>0</v>
      </c>
      <c r="E47" s="25">
        <v>224</v>
      </c>
      <c r="F47">
        <v>2</v>
      </c>
      <c r="G47" s="25">
        <v>261</v>
      </c>
      <c r="H47">
        <v>3</v>
      </c>
    </row>
    <row r="48" spans="3:8" ht="15">
      <c r="C48" s="25">
        <v>204</v>
      </c>
      <c r="D48">
        <v>0</v>
      </c>
      <c r="E48" s="25">
        <v>226</v>
      </c>
      <c r="F48">
        <v>4</v>
      </c>
      <c r="G48" s="25">
        <v>270</v>
      </c>
      <c r="H48">
        <v>2</v>
      </c>
    </row>
    <row r="49" spans="3:8" ht="15">
      <c r="C49" s="25">
        <v>206</v>
      </c>
      <c r="D49">
        <v>0</v>
      </c>
      <c r="E49" s="25">
        <v>228</v>
      </c>
      <c r="F49">
        <v>4</v>
      </c>
      <c r="G49" s="25">
        <v>277</v>
      </c>
      <c r="H49">
        <v>2</v>
      </c>
    </row>
    <row r="50" spans="3:8" ht="15">
      <c r="C50" s="25">
        <v>207</v>
      </c>
      <c r="D50">
        <v>0</v>
      </c>
      <c r="E50" s="25">
        <v>229</v>
      </c>
      <c r="F50">
        <v>5</v>
      </c>
      <c r="G50" s="33"/>
    </row>
    <row r="51" spans="3:8" ht="15">
      <c r="C51" s="25">
        <v>208</v>
      </c>
      <c r="D51">
        <v>0</v>
      </c>
      <c r="E51" s="25">
        <v>232</v>
      </c>
      <c r="F51">
        <v>2</v>
      </c>
      <c r="G51" s="33"/>
    </row>
    <row r="52" spans="3:8" ht="15">
      <c r="C52" s="25">
        <v>209</v>
      </c>
      <c r="D52">
        <v>0</v>
      </c>
      <c r="E52" s="25">
        <v>233</v>
      </c>
      <c r="F52">
        <v>4</v>
      </c>
      <c r="G52" s="33"/>
    </row>
    <row r="53" spans="3:8" ht="15">
      <c r="C53" s="25">
        <v>210</v>
      </c>
      <c r="D53">
        <v>0</v>
      </c>
      <c r="E53" s="25">
        <v>235</v>
      </c>
      <c r="F53">
        <v>5</v>
      </c>
      <c r="G53" s="33"/>
    </row>
    <row r="54" spans="3:8" ht="15">
      <c r="C54" s="25">
        <v>211</v>
      </c>
      <c r="D54">
        <v>0</v>
      </c>
      <c r="E54" s="25">
        <v>236</v>
      </c>
      <c r="F54">
        <v>3</v>
      </c>
      <c r="G54" s="33"/>
    </row>
    <row r="55" spans="3:8" ht="15">
      <c r="C55" s="25">
        <v>212</v>
      </c>
      <c r="D55">
        <v>0</v>
      </c>
      <c r="E55" s="25">
        <v>238</v>
      </c>
      <c r="F55">
        <v>5</v>
      </c>
      <c r="G55" s="33"/>
    </row>
    <row r="56" spans="3:8" ht="15">
      <c r="C56" s="25">
        <v>213</v>
      </c>
      <c r="D56">
        <v>0</v>
      </c>
      <c r="E56" s="25">
        <v>240</v>
      </c>
      <c r="F56">
        <v>5</v>
      </c>
      <c r="G56" s="33"/>
    </row>
    <row r="57" spans="3:8" ht="15">
      <c r="C57" s="25">
        <v>214</v>
      </c>
      <c r="D57">
        <v>0</v>
      </c>
      <c r="E57" s="25">
        <v>241</v>
      </c>
      <c r="F57">
        <v>5</v>
      </c>
      <c r="G57" s="33"/>
    </row>
    <row r="58" spans="3:8" ht="15">
      <c r="C58" s="25">
        <v>215</v>
      </c>
      <c r="D58">
        <v>0</v>
      </c>
      <c r="E58" s="25">
        <v>244</v>
      </c>
      <c r="F58">
        <v>3</v>
      </c>
      <c r="G58" s="33"/>
    </row>
    <row r="59" spans="3:8" ht="15">
      <c r="C59" s="25">
        <v>216</v>
      </c>
      <c r="D59">
        <v>0</v>
      </c>
      <c r="E59" s="25">
        <v>245</v>
      </c>
      <c r="F59">
        <v>5</v>
      </c>
      <c r="G59" s="33"/>
    </row>
    <row r="60" spans="3:8" ht="15">
      <c r="C60" s="25">
        <v>217</v>
      </c>
      <c r="D60">
        <v>0</v>
      </c>
      <c r="E60" s="25">
        <v>246</v>
      </c>
      <c r="F60">
        <v>5</v>
      </c>
      <c r="G60" s="33"/>
    </row>
    <row r="61" spans="3:8" ht="15">
      <c r="C61" s="25">
        <v>218</v>
      </c>
      <c r="D61">
        <v>0</v>
      </c>
      <c r="E61" s="25">
        <v>248</v>
      </c>
      <c r="F61">
        <v>4</v>
      </c>
      <c r="G61" s="33"/>
    </row>
    <row r="62" spans="3:8" ht="15">
      <c r="C62" s="25">
        <v>219</v>
      </c>
      <c r="D62">
        <v>0</v>
      </c>
      <c r="E62" s="25">
        <v>249</v>
      </c>
      <c r="F62">
        <v>2</v>
      </c>
      <c r="G62" s="33"/>
    </row>
    <row r="63" spans="3:8" ht="15">
      <c r="C63" s="25">
        <v>220</v>
      </c>
      <c r="D63">
        <v>0</v>
      </c>
      <c r="E63" s="25">
        <v>251</v>
      </c>
      <c r="F63">
        <v>5</v>
      </c>
      <c r="G63" s="33"/>
    </row>
    <row r="64" spans="3:8" ht="15">
      <c r="C64" s="25">
        <v>222</v>
      </c>
      <c r="D64">
        <v>0</v>
      </c>
      <c r="E64" s="25">
        <v>252</v>
      </c>
      <c r="F64">
        <v>4</v>
      </c>
      <c r="G64" s="33"/>
    </row>
    <row r="65" spans="3:7" ht="15">
      <c r="C65" s="25">
        <v>223</v>
      </c>
      <c r="D65">
        <v>0</v>
      </c>
      <c r="E65" s="25">
        <v>254</v>
      </c>
      <c r="F65">
        <v>5</v>
      </c>
      <c r="G65" s="33"/>
    </row>
    <row r="66" spans="3:7" ht="15">
      <c r="C66" s="25">
        <v>224</v>
      </c>
      <c r="D66">
        <v>0</v>
      </c>
      <c r="E66" s="25">
        <v>255</v>
      </c>
      <c r="F66">
        <v>1</v>
      </c>
    </row>
    <row r="67" spans="3:7" ht="15">
      <c r="C67" s="25">
        <v>225</v>
      </c>
      <c r="D67">
        <v>0</v>
      </c>
      <c r="E67" s="25">
        <v>256</v>
      </c>
      <c r="F67">
        <v>4</v>
      </c>
    </row>
    <row r="68" spans="3:7" ht="15">
      <c r="C68" s="25">
        <v>226</v>
      </c>
      <c r="D68">
        <v>0</v>
      </c>
      <c r="E68" s="25">
        <v>258</v>
      </c>
      <c r="F68">
        <v>3</v>
      </c>
    </row>
    <row r="69" spans="3:7" ht="15">
      <c r="C69" s="25">
        <v>227</v>
      </c>
      <c r="D69">
        <v>0</v>
      </c>
      <c r="E69" s="25">
        <v>259</v>
      </c>
      <c r="F69">
        <v>4</v>
      </c>
    </row>
    <row r="70" spans="3:7" ht="15">
      <c r="C70" s="25">
        <v>228</v>
      </c>
      <c r="D70">
        <v>0</v>
      </c>
      <c r="E70" s="25">
        <v>260</v>
      </c>
      <c r="F70">
        <v>5</v>
      </c>
    </row>
    <row r="71" spans="3:7" ht="15">
      <c r="C71" s="25">
        <v>229</v>
      </c>
      <c r="D71">
        <v>0</v>
      </c>
      <c r="E71" s="25">
        <v>262</v>
      </c>
      <c r="F71">
        <v>5</v>
      </c>
    </row>
    <row r="72" spans="3:7" ht="15">
      <c r="C72" s="25">
        <v>231</v>
      </c>
      <c r="D72">
        <v>0</v>
      </c>
      <c r="E72" s="25">
        <v>263</v>
      </c>
      <c r="F72">
        <v>5</v>
      </c>
    </row>
    <row r="73" spans="3:7" ht="15">
      <c r="C73" s="25">
        <v>233</v>
      </c>
      <c r="D73">
        <v>0</v>
      </c>
      <c r="E73" s="25">
        <v>264</v>
      </c>
      <c r="F73">
        <v>5</v>
      </c>
    </row>
    <row r="74" spans="3:7" ht="15">
      <c r="C74" s="25">
        <v>234</v>
      </c>
      <c r="D74">
        <v>0</v>
      </c>
      <c r="E74" s="25">
        <v>265</v>
      </c>
      <c r="F74">
        <v>5</v>
      </c>
    </row>
    <row r="75" spans="3:7" ht="15">
      <c r="C75" s="25">
        <v>235</v>
      </c>
      <c r="D75">
        <v>0</v>
      </c>
      <c r="E75" s="25">
        <v>266</v>
      </c>
      <c r="F75">
        <v>4</v>
      </c>
    </row>
    <row r="76" spans="3:7" ht="15">
      <c r="C76" s="25">
        <v>236</v>
      </c>
      <c r="D76">
        <v>0</v>
      </c>
      <c r="E76" s="25">
        <v>267</v>
      </c>
      <c r="F76">
        <v>4</v>
      </c>
    </row>
    <row r="77" spans="3:7" ht="15">
      <c r="C77" s="25">
        <v>237</v>
      </c>
      <c r="D77">
        <v>0</v>
      </c>
      <c r="E77" s="25">
        <v>268</v>
      </c>
      <c r="F77">
        <v>3</v>
      </c>
    </row>
    <row r="78" spans="3:7" ht="15">
      <c r="C78" s="25">
        <v>238</v>
      </c>
      <c r="D78">
        <v>0</v>
      </c>
      <c r="E78" s="25">
        <v>269</v>
      </c>
      <c r="F78">
        <v>2</v>
      </c>
    </row>
    <row r="79" spans="3:7" ht="15">
      <c r="C79" s="25">
        <v>240</v>
      </c>
      <c r="D79">
        <v>0</v>
      </c>
      <c r="E79" s="25">
        <v>271</v>
      </c>
      <c r="F79">
        <v>5</v>
      </c>
    </row>
    <row r="80" spans="3:7" ht="15">
      <c r="C80" s="25">
        <v>241</v>
      </c>
      <c r="D80">
        <v>0</v>
      </c>
      <c r="E80" s="25">
        <v>272</v>
      </c>
      <c r="F80">
        <v>5</v>
      </c>
    </row>
    <row r="81" spans="3:6" ht="15">
      <c r="C81" s="25">
        <v>242</v>
      </c>
      <c r="D81">
        <v>0</v>
      </c>
      <c r="E81" s="25">
        <v>273</v>
      </c>
      <c r="F81">
        <v>2</v>
      </c>
    </row>
    <row r="82" spans="3:6" ht="15">
      <c r="C82" s="25">
        <v>243</v>
      </c>
      <c r="D82">
        <v>0</v>
      </c>
      <c r="E82" s="25">
        <v>274</v>
      </c>
      <c r="F82">
        <v>5</v>
      </c>
    </row>
    <row r="83" spans="3:6" ht="15">
      <c r="C83" s="25">
        <v>244</v>
      </c>
      <c r="D83">
        <v>0</v>
      </c>
      <c r="E83" s="25">
        <v>275</v>
      </c>
      <c r="F83">
        <v>4</v>
      </c>
    </row>
    <row r="84" spans="3:6" ht="15">
      <c r="C84" s="25">
        <v>245</v>
      </c>
      <c r="D84">
        <v>0</v>
      </c>
      <c r="E84" s="25">
        <v>276</v>
      </c>
      <c r="F84">
        <v>5</v>
      </c>
    </row>
    <row r="85" spans="3:6" ht="15">
      <c r="C85" s="25">
        <v>248</v>
      </c>
      <c r="D85">
        <v>0</v>
      </c>
    </row>
    <row r="86" spans="3:6" ht="15">
      <c r="C86" s="25">
        <v>249</v>
      </c>
      <c r="D86">
        <v>0</v>
      </c>
    </row>
    <row r="87" spans="3:6" ht="15">
      <c r="C87" s="25">
        <v>250</v>
      </c>
      <c r="D87">
        <v>0</v>
      </c>
    </row>
    <row r="88" spans="3:6" ht="15">
      <c r="C88" s="25">
        <v>251</v>
      </c>
      <c r="D88">
        <v>0</v>
      </c>
    </row>
    <row r="89" spans="3:6" ht="15">
      <c r="C89" s="25">
        <v>252</v>
      </c>
      <c r="D89">
        <v>0</v>
      </c>
    </row>
    <row r="90" spans="3:6" ht="15">
      <c r="C90" s="25">
        <v>253</v>
      </c>
      <c r="D90">
        <v>0</v>
      </c>
    </row>
    <row r="91" spans="3:6" ht="15">
      <c r="C91" s="25">
        <v>255</v>
      </c>
      <c r="D91">
        <v>0</v>
      </c>
    </row>
    <row r="92" spans="3:6" ht="15">
      <c r="C92" s="25">
        <v>256</v>
      </c>
      <c r="D92">
        <v>0</v>
      </c>
    </row>
    <row r="93" spans="3:6" ht="15">
      <c r="C93" s="25">
        <v>259</v>
      </c>
      <c r="D93">
        <v>0</v>
      </c>
    </row>
    <row r="94" spans="3:6" ht="15">
      <c r="C94" s="25">
        <v>261</v>
      </c>
      <c r="D94">
        <v>0</v>
      </c>
    </row>
    <row r="95" spans="3:6" ht="15">
      <c r="C95" s="25">
        <v>262</v>
      </c>
      <c r="D95">
        <v>0</v>
      </c>
    </row>
    <row r="96" spans="3:6" ht="15">
      <c r="C96" s="25">
        <v>263</v>
      </c>
      <c r="D96">
        <v>0</v>
      </c>
    </row>
    <row r="97" spans="3:4" ht="15">
      <c r="C97" s="25">
        <v>265</v>
      </c>
      <c r="D97">
        <v>0</v>
      </c>
    </row>
    <row r="98" spans="3:4" ht="15">
      <c r="C98" s="25">
        <v>266</v>
      </c>
      <c r="D98">
        <v>0</v>
      </c>
    </row>
    <row r="99" spans="3:4" ht="15">
      <c r="C99" s="25">
        <v>267</v>
      </c>
      <c r="D99">
        <v>0</v>
      </c>
    </row>
    <row r="100" spans="3:4" ht="15">
      <c r="C100" s="25">
        <v>268</v>
      </c>
      <c r="D100">
        <v>0</v>
      </c>
    </row>
    <row r="101" spans="3:4" ht="15">
      <c r="C101" s="25">
        <v>269</v>
      </c>
      <c r="D101">
        <v>0</v>
      </c>
    </row>
    <row r="102" spans="3:4" ht="15">
      <c r="C102" s="25">
        <v>270</v>
      </c>
      <c r="D102">
        <v>0</v>
      </c>
    </row>
    <row r="103" spans="3:4" ht="15">
      <c r="C103" s="25">
        <v>271</v>
      </c>
      <c r="D103">
        <v>0</v>
      </c>
    </row>
    <row r="104" spans="3:4" ht="15">
      <c r="C104" s="25">
        <v>272</v>
      </c>
      <c r="D104">
        <v>0</v>
      </c>
    </row>
    <row r="105" spans="3:4" ht="15">
      <c r="C105" s="25">
        <v>273</v>
      </c>
      <c r="D105">
        <v>0</v>
      </c>
    </row>
    <row r="106" spans="3:4" ht="15">
      <c r="C106" s="25">
        <v>274</v>
      </c>
      <c r="D106">
        <v>0</v>
      </c>
    </row>
    <row r="107" spans="3:4" ht="15">
      <c r="C107" s="25">
        <v>276</v>
      </c>
      <c r="D107">
        <v>0</v>
      </c>
    </row>
    <row r="108" spans="3:4" ht="15">
      <c r="C108" s="25">
        <v>277</v>
      </c>
      <c r="D108">
        <v>0</v>
      </c>
    </row>
  </sheetData>
  <mergeCells count="4">
    <mergeCell ref="A2:A5"/>
    <mergeCell ref="C2:C5"/>
    <mergeCell ref="G2:G5"/>
    <mergeCell ref="E2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FYBA B</vt:lpstr>
      <vt:lpstr>PRINT</vt:lpstr>
      <vt:lpstr>OPT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 LOGIN2</dc:creator>
  <cp:lastModifiedBy>C2</cp:lastModifiedBy>
  <dcterms:created xsi:type="dcterms:W3CDTF">2018-01-09T04:28:12Z</dcterms:created>
  <dcterms:modified xsi:type="dcterms:W3CDTF">2018-01-13T06:07:18Z</dcterms:modified>
</cp:coreProperties>
</file>